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llysmith/Downloads/"/>
    </mc:Choice>
  </mc:AlternateContent>
  <xr:revisionPtr revIDLastSave="0" documentId="13_ncr:1_{B62867CA-EA3A-0F4B-A11E-D6C37052D1A3}" xr6:coauthVersionLast="47" xr6:coauthVersionMax="47" xr10:uidLastSave="{00000000-0000-0000-0000-000000000000}"/>
  <bookViews>
    <workbookView xWindow="0" yWindow="740" windowWidth="29400" windowHeight="16880" xr2:uid="{00000000-000D-0000-FFFF-FFFF00000000}"/>
  </bookViews>
  <sheets>
    <sheet name="Cover Page" sheetId="1" r:id="rId1"/>
    <sheet name="Consolidated Prem and Adj" sheetId="2" r:id="rId2"/>
    <sheet name="Employee Based Summary" sheetId="3" r:id="rId3"/>
    <sheet name="Benefit Based Summary" sheetId="4" r:id="rId4"/>
    <sheet name="Carrier Based Summary" sheetId="5" r:id="rId5"/>
  </sheets>
  <definedNames>
    <definedName name="_xlnm._FilterDatabase" localSheetId="3" hidden="1">'Benefit Based Summary'!$A$2:$M$2</definedName>
    <definedName name="_xlnm._FilterDatabase" localSheetId="4" hidden="1">'Carrier Based Summary'!$A$2:$F$2</definedName>
    <definedName name="_xlnm._FilterDatabase" localSheetId="1" hidden="1">'Consolidated Prem and Adj'!$A$2:$I$2</definedName>
    <definedName name="_xlnm._FilterDatabase" localSheetId="2" hidden="1">'Employee Based Summary'!$A$2:$P$2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5" l="1"/>
  <c r="D28" i="5"/>
  <c r="C28" i="5"/>
  <c r="B28" i="5"/>
  <c r="F28" i="5" s="1"/>
  <c r="E26" i="5"/>
  <c r="D26" i="5"/>
  <c r="F26" i="5" s="1"/>
  <c r="C26" i="5"/>
  <c r="B26" i="5"/>
  <c r="E25" i="5"/>
  <c r="D25" i="5"/>
  <c r="C25" i="5"/>
  <c r="B25" i="5"/>
  <c r="F25" i="5" s="1"/>
  <c r="F24" i="5"/>
  <c r="E24" i="5"/>
  <c r="D24" i="5"/>
  <c r="C24" i="5"/>
  <c r="B24" i="5"/>
  <c r="F23" i="5"/>
  <c r="E23" i="5"/>
  <c r="D23" i="5"/>
  <c r="C23" i="5"/>
  <c r="B23" i="5"/>
  <c r="E22" i="5"/>
  <c r="D22" i="5"/>
  <c r="C22" i="5"/>
  <c r="B22" i="5"/>
  <c r="F22" i="5" s="1"/>
  <c r="E21" i="5"/>
  <c r="F21" i="5" s="1"/>
  <c r="D21" i="5"/>
  <c r="C21" i="5"/>
  <c r="B21" i="5"/>
  <c r="E20" i="5"/>
  <c r="D20" i="5"/>
  <c r="C20" i="5"/>
  <c r="B20" i="5"/>
  <c r="F20" i="5" s="1"/>
  <c r="E19" i="5"/>
  <c r="D19" i="5"/>
  <c r="C19" i="5"/>
  <c r="B19" i="5"/>
  <c r="F19" i="5" s="1"/>
  <c r="E18" i="5"/>
  <c r="D18" i="5"/>
  <c r="F18" i="5" s="1"/>
  <c r="C18" i="5"/>
  <c r="B18" i="5"/>
  <c r="E17" i="5"/>
  <c r="D17" i="5"/>
  <c r="C17" i="5"/>
  <c r="B17" i="5"/>
  <c r="F17" i="5" s="1"/>
  <c r="F16" i="5"/>
  <c r="E16" i="5"/>
  <c r="D16" i="5"/>
  <c r="C16" i="5"/>
  <c r="B16" i="5"/>
  <c r="F15" i="5"/>
  <c r="E15" i="5"/>
  <c r="D15" i="5"/>
  <c r="C15" i="5"/>
  <c r="B15" i="5"/>
  <c r="E14" i="5"/>
  <c r="D14" i="5"/>
  <c r="C14" i="5"/>
  <c r="B14" i="5"/>
  <c r="F14" i="5" s="1"/>
  <c r="E13" i="5"/>
  <c r="F13" i="5" s="1"/>
  <c r="D13" i="5"/>
  <c r="C13" i="5"/>
  <c r="B13" i="5"/>
  <c r="E12" i="5"/>
  <c r="D12" i="5"/>
  <c r="C12" i="5"/>
  <c r="B12" i="5"/>
  <c r="F12" i="5" s="1"/>
  <c r="E11" i="5"/>
  <c r="D11" i="5"/>
  <c r="C11" i="5"/>
  <c r="B11" i="5"/>
  <c r="F11" i="5" s="1"/>
  <c r="E10" i="5"/>
  <c r="D10" i="5"/>
  <c r="F10" i="5" s="1"/>
  <c r="C10" i="5"/>
  <c r="B10" i="5"/>
  <c r="E9" i="5"/>
  <c r="D9" i="5"/>
  <c r="C9" i="5"/>
  <c r="B9" i="5"/>
  <c r="F9" i="5" s="1"/>
  <c r="F8" i="5"/>
  <c r="E8" i="5"/>
  <c r="D8" i="5"/>
  <c r="C8" i="5"/>
  <c r="B8" i="5"/>
  <c r="F7" i="5"/>
  <c r="E7" i="5"/>
  <c r="D7" i="5"/>
  <c r="C7" i="5"/>
  <c r="B7" i="5"/>
  <c r="E6" i="5"/>
  <c r="D6" i="5"/>
  <c r="C6" i="5"/>
  <c r="B6" i="5"/>
  <c r="F6" i="5" s="1"/>
  <c r="E5" i="5"/>
  <c r="F5" i="5" s="1"/>
  <c r="D5" i="5"/>
  <c r="C5" i="5"/>
  <c r="B5" i="5"/>
  <c r="E4" i="5"/>
  <c r="D4" i="5"/>
  <c r="C4" i="5"/>
  <c r="B4" i="5"/>
  <c r="F4" i="5" s="1"/>
  <c r="E3" i="5"/>
  <c r="D3" i="5"/>
  <c r="C3" i="5"/>
  <c r="B3" i="5"/>
  <c r="F3" i="5" s="1"/>
  <c r="M28" i="4"/>
  <c r="L28" i="4"/>
  <c r="K28" i="4"/>
  <c r="J28" i="4"/>
  <c r="I28" i="4"/>
  <c r="H28" i="4"/>
  <c r="G28" i="4"/>
  <c r="F28" i="4"/>
  <c r="E28" i="4"/>
  <c r="D28" i="4"/>
  <c r="C28" i="4"/>
  <c r="B28" i="4"/>
  <c r="N28" i="4" s="1"/>
  <c r="M27" i="4"/>
  <c r="L27" i="4"/>
  <c r="K27" i="4"/>
  <c r="J27" i="4"/>
  <c r="I27" i="4"/>
  <c r="H27" i="4"/>
  <c r="G27" i="4"/>
  <c r="F27" i="4"/>
  <c r="E27" i="4"/>
  <c r="D27" i="4"/>
  <c r="C27" i="4"/>
  <c r="B27" i="4"/>
  <c r="N27" i="4" s="1"/>
  <c r="M26" i="4"/>
  <c r="L26" i="4"/>
  <c r="K26" i="4"/>
  <c r="J26" i="4"/>
  <c r="I26" i="4"/>
  <c r="H26" i="4"/>
  <c r="G26" i="4"/>
  <c r="F26" i="4"/>
  <c r="N26" i="4" s="1"/>
  <c r="E26" i="4"/>
  <c r="D26" i="4"/>
  <c r="C26" i="4"/>
  <c r="B26" i="4"/>
  <c r="M25" i="4"/>
  <c r="L25" i="4"/>
  <c r="K25" i="4"/>
  <c r="J25" i="4"/>
  <c r="I25" i="4"/>
  <c r="H25" i="4"/>
  <c r="G25" i="4"/>
  <c r="F25" i="4"/>
  <c r="E25" i="4"/>
  <c r="D25" i="4"/>
  <c r="C25" i="4"/>
  <c r="B25" i="4"/>
  <c r="N25" i="4" s="1"/>
  <c r="M24" i="4"/>
  <c r="L24" i="4"/>
  <c r="K24" i="4"/>
  <c r="J24" i="4"/>
  <c r="I24" i="4"/>
  <c r="H24" i="4"/>
  <c r="G24" i="4"/>
  <c r="F24" i="4"/>
  <c r="E24" i="4"/>
  <c r="N24" i="4" s="1"/>
  <c r="D24" i="4"/>
  <c r="C24" i="4"/>
  <c r="B24" i="4"/>
  <c r="M23" i="4"/>
  <c r="L23" i="4"/>
  <c r="K23" i="4"/>
  <c r="J23" i="4"/>
  <c r="I23" i="4"/>
  <c r="H23" i="4"/>
  <c r="G23" i="4"/>
  <c r="F23" i="4"/>
  <c r="E23" i="4"/>
  <c r="N23" i="4" s="1"/>
  <c r="D23" i="4"/>
  <c r="C23" i="4"/>
  <c r="B23" i="4"/>
  <c r="M22" i="4"/>
  <c r="L22" i="4"/>
  <c r="K22" i="4"/>
  <c r="J22" i="4"/>
  <c r="I22" i="4"/>
  <c r="H22" i="4"/>
  <c r="G22" i="4"/>
  <c r="F22" i="4"/>
  <c r="E22" i="4"/>
  <c r="D22" i="4"/>
  <c r="C22" i="4"/>
  <c r="B22" i="4"/>
  <c r="N22" i="4" s="1"/>
  <c r="M21" i="4"/>
  <c r="L21" i="4"/>
  <c r="K21" i="4"/>
  <c r="J21" i="4"/>
  <c r="I21" i="4"/>
  <c r="H21" i="4"/>
  <c r="G21" i="4"/>
  <c r="F21" i="4"/>
  <c r="E21" i="4"/>
  <c r="D21" i="4"/>
  <c r="N21" i="4" s="1"/>
  <c r="C21" i="4"/>
  <c r="B21" i="4"/>
  <c r="M20" i="4"/>
  <c r="L20" i="4"/>
  <c r="K20" i="4"/>
  <c r="J20" i="4"/>
  <c r="I20" i="4"/>
  <c r="H20" i="4"/>
  <c r="G20" i="4"/>
  <c r="F20" i="4"/>
  <c r="E20" i="4"/>
  <c r="D20" i="4"/>
  <c r="C20" i="4"/>
  <c r="B20" i="4"/>
  <c r="N20" i="4" s="1"/>
  <c r="M19" i="4"/>
  <c r="L19" i="4"/>
  <c r="K19" i="4"/>
  <c r="J19" i="4"/>
  <c r="I19" i="4"/>
  <c r="H19" i="4"/>
  <c r="G19" i="4"/>
  <c r="F19" i="4"/>
  <c r="E19" i="4"/>
  <c r="D19" i="4"/>
  <c r="C19" i="4"/>
  <c r="B19" i="4"/>
  <c r="N19" i="4" s="1"/>
  <c r="M18" i="4"/>
  <c r="L18" i="4"/>
  <c r="K18" i="4"/>
  <c r="J18" i="4"/>
  <c r="I18" i="4"/>
  <c r="H18" i="4"/>
  <c r="G18" i="4"/>
  <c r="F18" i="4"/>
  <c r="N18" i="4" s="1"/>
  <c r="E18" i="4"/>
  <c r="D18" i="4"/>
  <c r="C18" i="4"/>
  <c r="B18" i="4"/>
  <c r="M17" i="4"/>
  <c r="L17" i="4"/>
  <c r="K17" i="4"/>
  <c r="J17" i="4"/>
  <c r="I17" i="4"/>
  <c r="H17" i="4"/>
  <c r="G17" i="4"/>
  <c r="F17" i="4"/>
  <c r="E17" i="4"/>
  <c r="D17" i="4"/>
  <c r="C17" i="4"/>
  <c r="B17" i="4"/>
  <c r="N17" i="4" s="1"/>
  <c r="M16" i="4"/>
  <c r="L16" i="4"/>
  <c r="K16" i="4"/>
  <c r="J16" i="4"/>
  <c r="I16" i="4"/>
  <c r="H16" i="4"/>
  <c r="G16" i="4"/>
  <c r="F16" i="4"/>
  <c r="E16" i="4"/>
  <c r="D16" i="4"/>
  <c r="C16" i="4"/>
  <c r="N16" i="4" s="1"/>
  <c r="B16" i="4"/>
  <c r="M15" i="4"/>
  <c r="L15" i="4"/>
  <c r="K15" i="4"/>
  <c r="J15" i="4"/>
  <c r="I15" i="4"/>
  <c r="H15" i="4"/>
  <c r="G15" i="4"/>
  <c r="F15" i="4"/>
  <c r="E15" i="4"/>
  <c r="N15" i="4" s="1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N14" i="4" s="1"/>
  <c r="M13" i="4"/>
  <c r="L13" i="4"/>
  <c r="K13" i="4"/>
  <c r="J13" i="4"/>
  <c r="I13" i="4"/>
  <c r="H13" i="4"/>
  <c r="G13" i="4"/>
  <c r="F13" i="4"/>
  <c r="E13" i="4"/>
  <c r="D13" i="4"/>
  <c r="N13" i="4" s="1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N12" i="4" s="1"/>
  <c r="M11" i="4"/>
  <c r="L11" i="4"/>
  <c r="K11" i="4"/>
  <c r="J11" i="4"/>
  <c r="I11" i="4"/>
  <c r="H11" i="4"/>
  <c r="G11" i="4"/>
  <c r="F11" i="4"/>
  <c r="E11" i="4"/>
  <c r="D11" i="4"/>
  <c r="C11" i="4"/>
  <c r="B11" i="4"/>
  <c r="N11" i="4" s="1"/>
  <c r="M10" i="4"/>
  <c r="L10" i="4"/>
  <c r="K10" i="4"/>
  <c r="J10" i="4"/>
  <c r="I10" i="4"/>
  <c r="H10" i="4"/>
  <c r="G10" i="4"/>
  <c r="F10" i="4"/>
  <c r="N10" i="4" s="1"/>
  <c r="E10" i="4"/>
  <c r="D10" i="4"/>
  <c r="C10" i="4"/>
  <c r="B10" i="4"/>
  <c r="M9" i="4"/>
  <c r="L9" i="4"/>
  <c r="K9" i="4"/>
  <c r="J9" i="4"/>
  <c r="I9" i="4"/>
  <c r="H9" i="4"/>
  <c r="G9" i="4"/>
  <c r="F9" i="4"/>
  <c r="E9" i="4"/>
  <c r="D9" i="4"/>
  <c r="C9" i="4"/>
  <c r="B9" i="4"/>
  <c r="N9" i="4" s="1"/>
  <c r="M8" i="4"/>
  <c r="L8" i="4"/>
  <c r="K8" i="4"/>
  <c r="J8" i="4"/>
  <c r="I8" i="4"/>
  <c r="H8" i="4"/>
  <c r="G8" i="4"/>
  <c r="F8" i="4"/>
  <c r="E8" i="4"/>
  <c r="D8" i="4"/>
  <c r="C8" i="4"/>
  <c r="N8" i="4" s="1"/>
  <c r="B8" i="4"/>
  <c r="M7" i="4"/>
  <c r="L7" i="4"/>
  <c r="K7" i="4"/>
  <c r="J7" i="4"/>
  <c r="I7" i="4"/>
  <c r="H7" i="4"/>
  <c r="G7" i="4"/>
  <c r="F7" i="4"/>
  <c r="N7" i="4" s="1"/>
  <c r="E7" i="4"/>
  <c r="D7" i="4"/>
  <c r="C7" i="4"/>
  <c r="B7" i="4"/>
  <c r="M6" i="4"/>
  <c r="L6" i="4"/>
  <c r="K6" i="4"/>
  <c r="J6" i="4"/>
  <c r="I6" i="4"/>
  <c r="H6" i="4"/>
  <c r="G6" i="4"/>
  <c r="F6" i="4"/>
  <c r="E6" i="4"/>
  <c r="D6" i="4"/>
  <c r="C6" i="4"/>
  <c r="B6" i="4"/>
  <c r="N6" i="4" s="1"/>
  <c r="M5" i="4"/>
  <c r="L5" i="4"/>
  <c r="K5" i="4"/>
  <c r="J5" i="4"/>
  <c r="I5" i="4"/>
  <c r="H5" i="4"/>
  <c r="G5" i="4"/>
  <c r="F5" i="4"/>
  <c r="E5" i="4"/>
  <c r="D5" i="4"/>
  <c r="N5" i="4" s="1"/>
  <c r="C5" i="4"/>
  <c r="B5" i="4"/>
  <c r="M4" i="4"/>
  <c r="L4" i="4"/>
  <c r="K4" i="4"/>
  <c r="J4" i="4"/>
  <c r="I4" i="4"/>
  <c r="H4" i="4"/>
  <c r="G4" i="4"/>
  <c r="F4" i="4"/>
  <c r="E4" i="4"/>
  <c r="D4" i="4"/>
  <c r="C4" i="4"/>
  <c r="B4" i="4"/>
  <c r="N4" i="4" s="1"/>
  <c r="M3" i="4"/>
  <c r="M29" i="4" s="1"/>
  <c r="L3" i="4"/>
  <c r="L29" i="4" s="1"/>
  <c r="K3" i="4"/>
  <c r="K29" i="4" s="1"/>
  <c r="J3" i="4"/>
  <c r="J29" i="4" s="1"/>
  <c r="I3" i="4"/>
  <c r="I29" i="4" s="1"/>
  <c r="H3" i="4"/>
  <c r="H29" i="4" s="1"/>
  <c r="G3" i="4"/>
  <c r="G29" i="4" s="1"/>
  <c r="F3" i="4"/>
  <c r="F29" i="4" s="1"/>
  <c r="E3" i="4"/>
  <c r="E29" i="4" s="1"/>
  <c r="D3" i="4"/>
  <c r="D29" i="4" s="1"/>
  <c r="C3" i="4"/>
  <c r="C29" i="4" s="1"/>
  <c r="B3" i="4"/>
  <c r="N3" i="4" s="1"/>
  <c r="O42" i="3"/>
  <c r="N42" i="3"/>
  <c r="M42" i="3"/>
  <c r="L42" i="3"/>
  <c r="K42" i="3"/>
  <c r="J42" i="3"/>
  <c r="I42" i="3"/>
  <c r="H42" i="3"/>
  <c r="G42" i="3"/>
  <c r="F42" i="3"/>
  <c r="E42" i="3"/>
  <c r="O41" i="3"/>
  <c r="N41" i="3"/>
  <c r="M41" i="3"/>
  <c r="L41" i="3"/>
  <c r="K41" i="3"/>
  <c r="J41" i="3"/>
  <c r="I41" i="3"/>
  <c r="H41" i="3"/>
  <c r="G41" i="3"/>
  <c r="F41" i="3"/>
  <c r="E41" i="3"/>
  <c r="O40" i="3"/>
  <c r="N40" i="3"/>
  <c r="M40" i="3"/>
  <c r="L40" i="3"/>
  <c r="K40" i="3"/>
  <c r="J40" i="3"/>
  <c r="I40" i="3"/>
  <c r="H40" i="3"/>
  <c r="G40" i="3"/>
  <c r="F40" i="3"/>
  <c r="E40" i="3"/>
  <c r="O39" i="3"/>
  <c r="N39" i="3"/>
  <c r="M39" i="3"/>
  <c r="L39" i="3"/>
  <c r="K39" i="3"/>
  <c r="J39" i="3"/>
  <c r="I39" i="3"/>
  <c r="H39" i="3"/>
  <c r="G39" i="3"/>
  <c r="F39" i="3"/>
  <c r="E39" i="3"/>
  <c r="O38" i="3"/>
  <c r="N38" i="3"/>
  <c r="M38" i="3"/>
  <c r="L38" i="3"/>
  <c r="K38" i="3"/>
  <c r="J38" i="3"/>
  <c r="I38" i="3"/>
  <c r="H38" i="3"/>
  <c r="G38" i="3"/>
  <c r="F38" i="3"/>
  <c r="E38" i="3"/>
  <c r="O37" i="3"/>
  <c r="N37" i="3"/>
  <c r="M37" i="3"/>
  <c r="L37" i="3"/>
  <c r="K37" i="3"/>
  <c r="J37" i="3"/>
  <c r="I37" i="3"/>
  <c r="H37" i="3"/>
  <c r="G37" i="3"/>
  <c r="F37" i="3"/>
  <c r="E37" i="3"/>
  <c r="O36" i="3"/>
  <c r="N36" i="3"/>
  <c r="M36" i="3"/>
  <c r="L36" i="3"/>
  <c r="K36" i="3"/>
  <c r="J36" i="3"/>
  <c r="I36" i="3"/>
  <c r="H36" i="3"/>
  <c r="G36" i="3"/>
  <c r="F36" i="3"/>
  <c r="E36" i="3"/>
  <c r="O35" i="3"/>
  <c r="N35" i="3"/>
  <c r="M35" i="3"/>
  <c r="L35" i="3"/>
  <c r="K35" i="3"/>
  <c r="J35" i="3"/>
  <c r="I35" i="3"/>
  <c r="H35" i="3"/>
  <c r="G35" i="3"/>
  <c r="F35" i="3"/>
  <c r="E35" i="3"/>
  <c r="O34" i="3"/>
  <c r="N34" i="3"/>
  <c r="M34" i="3"/>
  <c r="L34" i="3"/>
  <c r="K34" i="3"/>
  <c r="J34" i="3"/>
  <c r="I34" i="3"/>
  <c r="H34" i="3"/>
  <c r="G34" i="3"/>
  <c r="F34" i="3"/>
  <c r="E34" i="3"/>
  <c r="O33" i="3"/>
  <c r="N33" i="3"/>
  <c r="M33" i="3"/>
  <c r="L33" i="3"/>
  <c r="K33" i="3"/>
  <c r="J33" i="3"/>
  <c r="I33" i="3"/>
  <c r="H33" i="3"/>
  <c r="G33" i="3"/>
  <c r="F33" i="3"/>
  <c r="E33" i="3"/>
  <c r="O32" i="3"/>
  <c r="N32" i="3"/>
  <c r="M32" i="3"/>
  <c r="L32" i="3"/>
  <c r="K32" i="3"/>
  <c r="J32" i="3"/>
  <c r="I32" i="3"/>
  <c r="H32" i="3"/>
  <c r="G32" i="3"/>
  <c r="F32" i="3"/>
  <c r="E32" i="3"/>
  <c r="O31" i="3"/>
  <c r="N31" i="3"/>
  <c r="M31" i="3"/>
  <c r="L31" i="3"/>
  <c r="K31" i="3"/>
  <c r="J31" i="3"/>
  <c r="I31" i="3"/>
  <c r="H31" i="3"/>
  <c r="G31" i="3"/>
  <c r="F31" i="3"/>
  <c r="E31" i="3"/>
  <c r="O30" i="3"/>
  <c r="N30" i="3"/>
  <c r="M30" i="3"/>
  <c r="L30" i="3"/>
  <c r="K30" i="3"/>
  <c r="J30" i="3"/>
  <c r="I30" i="3"/>
  <c r="H30" i="3"/>
  <c r="G30" i="3"/>
  <c r="F30" i="3"/>
  <c r="E30" i="3"/>
  <c r="O29" i="3"/>
  <c r="N29" i="3"/>
  <c r="M29" i="3"/>
  <c r="L29" i="3"/>
  <c r="K29" i="3"/>
  <c r="J29" i="3"/>
  <c r="I29" i="3"/>
  <c r="H29" i="3"/>
  <c r="G29" i="3"/>
  <c r="F29" i="3"/>
  <c r="E29" i="3"/>
  <c r="O28" i="3"/>
  <c r="N28" i="3"/>
  <c r="M28" i="3"/>
  <c r="L28" i="3"/>
  <c r="K28" i="3"/>
  <c r="J28" i="3"/>
  <c r="I28" i="3"/>
  <c r="H28" i="3"/>
  <c r="G28" i="3"/>
  <c r="F28" i="3"/>
  <c r="E28" i="3"/>
  <c r="O27" i="3"/>
  <c r="N27" i="3"/>
  <c r="M27" i="3"/>
  <c r="L27" i="3"/>
  <c r="K27" i="3"/>
  <c r="J27" i="3"/>
  <c r="I27" i="3"/>
  <c r="H27" i="3"/>
  <c r="G27" i="3"/>
  <c r="F27" i="3"/>
  <c r="E27" i="3"/>
  <c r="O26" i="3"/>
  <c r="N26" i="3"/>
  <c r="M26" i="3"/>
  <c r="L26" i="3"/>
  <c r="K26" i="3"/>
  <c r="J26" i="3"/>
  <c r="I26" i="3"/>
  <c r="H26" i="3"/>
  <c r="G26" i="3"/>
  <c r="F26" i="3"/>
  <c r="E26" i="3"/>
  <c r="O25" i="3"/>
  <c r="N25" i="3"/>
  <c r="M25" i="3"/>
  <c r="L25" i="3"/>
  <c r="K25" i="3"/>
  <c r="J25" i="3"/>
  <c r="I25" i="3"/>
  <c r="H25" i="3"/>
  <c r="G25" i="3"/>
  <c r="F25" i="3"/>
  <c r="E25" i="3"/>
  <c r="O24" i="3"/>
  <c r="N24" i="3"/>
  <c r="M24" i="3"/>
  <c r="L24" i="3"/>
  <c r="K24" i="3"/>
  <c r="J24" i="3"/>
  <c r="I24" i="3"/>
  <c r="H24" i="3"/>
  <c r="G24" i="3"/>
  <c r="F24" i="3"/>
  <c r="E24" i="3"/>
  <c r="O23" i="3"/>
  <c r="N23" i="3"/>
  <c r="M23" i="3"/>
  <c r="L23" i="3"/>
  <c r="K23" i="3"/>
  <c r="J23" i="3"/>
  <c r="I23" i="3"/>
  <c r="H23" i="3"/>
  <c r="G23" i="3"/>
  <c r="F23" i="3"/>
  <c r="E23" i="3"/>
  <c r="O22" i="3"/>
  <c r="N22" i="3"/>
  <c r="M22" i="3"/>
  <c r="L22" i="3"/>
  <c r="K22" i="3"/>
  <c r="J22" i="3"/>
  <c r="I22" i="3"/>
  <c r="H22" i="3"/>
  <c r="G22" i="3"/>
  <c r="F22" i="3"/>
  <c r="E22" i="3"/>
  <c r="O21" i="3"/>
  <c r="N21" i="3"/>
  <c r="M21" i="3"/>
  <c r="L21" i="3"/>
  <c r="K21" i="3"/>
  <c r="J21" i="3"/>
  <c r="I21" i="3"/>
  <c r="H21" i="3"/>
  <c r="G21" i="3"/>
  <c r="F21" i="3"/>
  <c r="E21" i="3"/>
  <c r="O20" i="3"/>
  <c r="N20" i="3"/>
  <c r="M20" i="3"/>
  <c r="L20" i="3"/>
  <c r="K20" i="3"/>
  <c r="J20" i="3"/>
  <c r="I20" i="3"/>
  <c r="H20" i="3"/>
  <c r="G20" i="3"/>
  <c r="F20" i="3"/>
  <c r="E20" i="3"/>
  <c r="O19" i="3"/>
  <c r="N19" i="3"/>
  <c r="M19" i="3"/>
  <c r="L19" i="3"/>
  <c r="K19" i="3"/>
  <c r="J19" i="3"/>
  <c r="I19" i="3"/>
  <c r="H19" i="3"/>
  <c r="G19" i="3"/>
  <c r="F19" i="3"/>
  <c r="E19" i="3"/>
  <c r="O18" i="3"/>
  <c r="N18" i="3"/>
  <c r="M18" i="3"/>
  <c r="L18" i="3"/>
  <c r="K18" i="3"/>
  <c r="J18" i="3"/>
  <c r="I18" i="3"/>
  <c r="H18" i="3"/>
  <c r="G18" i="3"/>
  <c r="F18" i="3"/>
  <c r="E18" i="3"/>
  <c r="O17" i="3"/>
  <c r="N17" i="3"/>
  <c r="M17" i="3"/>
  <c r="L17" i="3"/>
  <c r="K17" i="3"/>
  <c r="J17" i="3"/>
  <c r="I17" i="3"/>
  <c r="H17" i="3"/>
  <c r="G17" i="3"/>
  <c r="F17" i="3"/>
  <c r="E17" i="3"/>
  <c r="O16" i="3"/>
  <c r="N16" i="3"/>
  <c r="M16" i="3"/>
  <c r="L16" i="3"/>
  <c r="K16" i="3"/>
  <c r="J16" i="3"/>
  <c r="I16" i="3"/>
  <c r="H16" i="3"/>
  <c r="G16" i="3"/>
  <c r="F16" i="3"/>
  <c r="E16" i="3"/>
  <c r="O15" i="3"/>
  <c r="N15" i="3"/>
  <c r="M15" i="3"/>
  <c r="L15" i="3"/>
  <c r="K15" i="3"/>
  <c r="J15" i="3"/>
  <c r="I15" i="3"/>
  <c r="H15" i="3"/>
  <c r="G15" i="3"/>
  <c r="F15" i="3"/>
  <c r="E15" i="3"/>
  <c r="O14" i="3"/>
  <c r="N14" i="3"/>
  <c r="M14" i="3"/>
  <c r="L14" i="3"/>
  <c r="K14" i="3"/>
  <c r="J14" i="3"/>
  <c r="I14" i="3"/>
  <c r="H14" i="3"/>
  <c r="G14" i="3"/>
  <c r="F14" i="3"/>
  <c r="E14" i="3"/>
  <c r="O13" i="3"/>
  <c r="N13" i="3"/>
  <c r="M13" i="3"/>
  <c r="L13" i="3"/>
  <c r="K13" i="3"/>
  <c r="J13" i="3"/>
  <c r="I13" i="3"/>
  <c r="H13" i="3"/>
  <c r="G13" i="3"/>
  <c r="F13" i="3"/>
  <c r="E13" i="3"/>
  <c r="O12" i="3"/>
  <c r="N12" i="3"/>
  <c r="M12" i="3"/>
  <c r="L12" i="3"/>
  <c r="K12" i="3"/>
  <c r="J12" i="3"/>
  <c r="I12" i="3"/>
  <c r="H12" i="3"/>
  <c r="G12" i="3"/>
  <c r="F12" i="3"/>
  <c r="E12" i="3"/>
  <c r="O11" i="3"/>
  <c r="N11" i="3"/>
  <c r="M11" i="3"/>
  <c r="L11" i="3"/>
  <c r="K11" i="3"/>
  <c r="J11" i="3"/>
  <c r="I11" i="3"/>
  <c r="H11" i="3"/>
  <c r="G11" i="3"/>
  <c r="F11" i="3"/>
  <c r="E11" i="3"/>
  <c r="O10" i="3"/>
  <c r="N10" i="3"/>
  <c r="M10" i="3"/>
  <c r="L10" i="3"/>
  <c r="K10" i="3"/>
  <c r="J10" i="3"/>
  <c r="I10" i="3"/>
  <c r="H10" i="3"/>
  <c r="G10" i="3"/>
  <c r="F10" i="3"/>
  <c r="E10" i="3"/>
  <c r="O9" i="3"/>
  <c r="N9" i="3"/>
  <c r="M9" i="3"/>
  <c r="L9" i="3"/>
  <c r="K9" i="3"/>
  <c r="J9" i="3"/>
  <c r="I9" i="3"/>
  <c r="H9" i="3"/>
  <c r="G9" i="3"/>
  <c r="F9" i="3"/>
  <c r="E9" i="3"/>
  <c r="O8" i="3"/>
  <c r="N8" i="3"/>
  <c r="M8" i="3"/>
  <c r="L8" i="3"/>
  <c r="K8" i="3"/>
  <c r="J8" i="3"/>
  <c r="I8" i="3"/>
  <c r="H8" i="3"/>
  <c r="G8" i="3"/>
  <c r="F8" i="3"/>
  <c r="E8" i="3"/>
  <c r="O7" i="3"/>
  <c r="N7" i="3"/>
  <c r="M7" i="3"/>
  <c r="L7" i="3"/>
  <c r="K7" i="3"/>
  <c r="J7" i="3"/>
  <c r="I7" i="3"/>
  <c r="H7" i="3"/>
  <c r="G7" i="3"/>
  <c r="F7" i="3"/>
  <c r="E7" i="3"/>
  <c r="O6" i="3"/>
  <c r="N6" i="3"/>
  <c r="M6" i="3"/>
  <c r="L6" i="3"/>
  <c r="K6" i="3"/>
  <c r="J6" i="3"/>
  <c r="I6" i="3"/>
  <c r="H6" i="3"/>
  <c r="G6" i="3"/>
  <c r="F6" i="3"/>
  <c r="E6" i="3"/>
  <c r="O5" i="3"/>
  <c r="N5" i="3"/>
  <c r="M5" i="3"/>
  <c r="L5" i="3"/>
  <c r="K5" i="3"/>
  <c r="J5" i="3"/>
  <c r="I5" i="3"/>
  <c r="H5" i="3"/>
  <c r="G5" i="3"/>
  <c r="F5" i="3"/>
  <c r="E5" i="3"/>
  <c r="O4" i="3"/>
  <c r="N4" i="3"/>
  <c r="M4" i="3"/>
  <c r="L4" i="3"/>
  <c r="K4" i="3"/>
  <c r="J4" i="3"/>
  <c r="I4" i="3"/>
  <c r="H4" i="3"/>
  <c r="G4" i="3"/>
  <c r="F4" i="3"/>
  <c r="E4" i="3"/>
  <c r="O3" i="3"/>
  <c r="N3" i="3"/>
  <c r="M3" i="3"/>
  <c r="L3" i="3"/>
  <c r="K3" i="3"/>
  <c r="J3" i="3"/>
  <c r="I3" i="3"/>
  <c r="H3" i="3"/>
  <c r="G3" i="3"/>
  <c r="F3" i="3"/>
  <c r="E3" i="3"/>
  <c r="A5" i="1"/>
  <c r="E27" i="5" s="1"/>
  <c r="P34" i="3" l="1"/>
  <c r="P33" i="3"/>
  <c r="P41" i="3"/>
  <c r="P17" i="3"/>
  <c r="P4" i="3"/>
  <c r="P20" i="3"/>
  <c r="P36" i="3"/>
  <c r="P9" i="3"/>
  <c r="P25" i="3"/>
  <c r="P12" i="3"/>
  <c r="P28" i="3"/>
  <c r="P7" i="3"/>
  <c r="P15" i="3"/>
  <c r="P23" i="3"/>
  <c r="P31" i="3"/>
  <c r="P39" i="3"/>
  <c r="P21" i="3"/>
  <c r="P29" i="3"/>
  <c r="P37" i="3"/>
  <c r="P18" i="3"/>
  <c r="P26" i="3"/>
  <c r="P42" i="3"/>
  <c r="P5" i="3"/>
  <c r="P13" i="3"/>
  <c r="P8" i="3"/>
  <c r="P16" i="3"/>
  <c r="P24" i="3"/>
  <c r="P32" i="3"/>
  <c r="P40" i="3"/>
  <c r="P11" i="3"/>
  <c r="P19" i="3"/>
  <c r="P35" i="3"/>
  <c r="P10" i="3"/>
  <c r="P3" i="3"/>
  <c r="P27" i="3"/>
  <c r="P6" i="3"/>
  <c r="P14" i="3"/>
  <c r="P22" i="3"/>
  <c r="P30" i="3"/>
  <c r="P38" i="3"/>
  <c r="E29" i="5"/>
  <c r="N29" i="4"/>
  <c r="B27" i="5"/>
  <c r="C27" i="5"/>
  <c r="C29" i="5" s="1"/>
  <c r="D27" i="5"/>
  <c r="D29" i="5" s="1"/>
  <c r="B29" i="4"/>
  <c r="F27" i="5" l="1"/>
  <c r="F29" i="5" s="1"/>
  <c r="B29" i="5"/>
</calcChain>
</file>

<file path=xl/sharedStrings.xml><?xml version="1.0" encoding="utf-8"?>
<sst xmlns="http://schemas.openxmlformats.org/spreadsheetml/2006/main" count="1786" uniqueCount="185">
  <si>
    <t>Cost Allocation Report</t>
  </si>
  <si>
    <t>Keystone Materials Group</t>
  </si>
  <si>
    <t>Bill Period:</t>
  </si>
  <si>
    <t>September, 2025</t>
  </si>
  <si>
    <t>CONSOLIDATED TOTAL</t>
  </si>
  <si>
    <t>INVOICE DESCRIPTION</t>
  </si>
  <si>
    <t>CURRENT PREMIUM</t>
  </si>
  <si>
    <t>RETROACTIVE CHARGES</t>
  </si>
  <si>
    <t>ADDITIONAL FEES*</t>
  </si>
  <si>
    <t>CARRIER TOTAL</t>
  </si>
  <si>
    <t>INCLUDED IN COST ALLOCATION DATA?</t>
  </si>
  <si>
    <t>Cigna</t>
  </si>
  <si>
    <t>YES</t>
  </si>
  <si>
    <t>Kaiser</t>
  </si>
  <si>
    <t>MassMutual</t>
  </si>
  <si>
    <t>The Hartford</t>
  </si>
  <si>
    <t>*Additional Fees are never represented in the cost allocation data as related employee-level detail is not available</t>
  </si>
  <si>
    <t>**This cover page is not meant to be an alternative for your Carrier Invoice Summary, or Consolidated Carrier Invoice - they are separate and distinct reports</t>
  </si>
  <si>
    <t>VerifiaBill Cost Allocation Report - Sep-2025</t>
  </si>
  <si>
    <t>First Name</t>
  </si>
  <si>
    <t>Last Name</t>
  </si>
  <si>
    <t>SSN</t>
  </si>
  <si>
    <t>Department - Class</t>
  </si>
  <si>
    <t>BenAdmin Status</t>
  </si>
  <si>
    <t>Benefit Type</t>
  </si>
  <si>
    <t>Carrier Name</t>
  </si>
  <si>
    <t>Premium Charges</t>
  </si>
  <si>
    <t>Retroactive Adjustments</t>
  </si>
  <si>
    <t>Bryan</t>
  </si>
  <si>
    <t>Abreu</t>
  </si>
  <si>
    <t>xxx-xx-1111</t>
  </si>
  <si>
    <t>CA DIRECT LABOR 07 - FULL TIME ELIGIBLE</t>
  </si>
  <si>
    <t>Active</t>
  </si>
  <si>
    <t>Life</t>
  </si>
  <si>
    <t>Long Term Disability</t>
  </si>
  <si>
    <t>Whole Life</t>
  </si>
  <si>
    <t>Jos�</t>
  </si>
  <si>
    <t>xxx-xx-1140</t>
  </si>
  <si>
    <t>PA MANAGEMENT 02 - FULL TIME ELIGIBLE</t>
  </si>
  <si>
    <t>Dental</t>
  </si>
  <si>
    <t>Hospital Indemnity</t>
  </si>
  <si>
    <t>Medical</t>
  </si>
  <si>
    <t>Vision</t>
  </si>
  <si>
    <t>Jose</t>
  </si>
  <si>
    <t>Altuve</t>
  </si>
  <si>
    <t>xxx-xx-1141</t>
  </si>
  <si>
    <t>FL DIRECT LABOR 04 - FULL TIME ELIGIBLE</t>
  </si>
  <si>
    <t>Jacob</t>
  </si>
  <si>
    <t>Amaya</t>
  </si>
  <si>
    <t>xxx-xx-1142</t>
  </si>
  <si>
    <t>Spencer</t>
  </si>
  <si>
    <t>Arrighetti</t>
  </si>
  <si>
    <t>xxx-xx-1112</t>
  </si>
  <si>
    <t>PA DIRECT LABOR 02 - FULL TIME ELIGIBLE</t>
  </si>
  <si>
    <t>Ronel</t>
  </si>
  <si>
    <t>Blanco</t>
  </si>
  <si>
    <t>xxx-xx-1113</t>
  </si>
  <si>
    <t>OK Saw Operator 20 - FULL TIME ELIGIBLE OK</t>
  </si>
  <si>
    <t>Alex</t>
  </si>
  <si>
    <t>Bregman</t>
  </si>
  <si>
    <t>xxx-xx-1143</t>
  </si>
  <si>
    <t>CT INSIDE SALES 05 - FULL TIME ELIGIBLE</t>
  </si>
  <si>
    <t>Hunter</t>
  </si>
  <si>
    <t>Brown</t>
  </si>
  <si>
    <t>xxx-xx-1114</t>
  </si>
  <si>
    <t>PA Saw Operator 02 - VARIABLE HOUR ELIGIBLE</t>
  </si>
  <si>
    <t>Victor</t>
  </si>
  <si>
    <t>Caratini</t>
  </si>
  <si>
    <t>xxx-xx-1137</t>
  </si>
  <si>
    <t>CA INSIDE SALES 07 - FULL TIME ELIGIBLE CA</t>
  </si>
  <si>
    <t>Accident</t>
  </si>
  <si>
    <t>Dylan</t>
  </si>
  <si>
    <t>Coleman</t>
  </si>
  <si>
    <t>xxx-xx-1115</t>
  </si>
  <si>
    <t>BF saw operator 70 - FULL TIME ELIGIBLE</t>
  </si>
  <si>
    <t>Short Term Disability</t>
  </si>
  <si>
    <t>Voluntary Life</t>
  </si>
  <si>
    <t>Yainer</t>
  </si>
  <si>
    <t>Diaz</t>
  </si>
  <si>
    <t>xxx-xx-1138</t>
  </si>
  <si>
    <t>Shawn</t>
  </si>
  <si>
    <t>Dubin</t>
  </si>
  <si>
    <t>xxx-xx-1116</t>
  </si>
  <si>
    <t>J.P.</t>
  </si>
  <si>
    <t>France</t>
  </si>
  <si>
    <t>xxx-xx-1117</t>
  </si>
  <si>
    <t>PA Saw Operator 02 - FULL TIME ELIGIBLE</t>
  </si>
  <si>
    <t>Luis</t>
  </si>
  <si>
    <t>Garcia</t>
  </si>
  <si>
    <t>xxx-xx-1118</t>
  </si>
  <si>
    <t>Kendall</t>
  </si>
  <si>
    <t>Graveman</t>
  </si>
  <si>
    <t>xxx-xx-1119</t>
  </si>
  <si>
    <t>PA Supervisor 02 - FULL TIME ELIGIBLE</t>
  </si>
  <si>
    <t>Josh</t>
  </si>
  <si>
    <t>Hader</t>
  </si>
  <si>
    <t>xxx-xx-1120</t>
  </si>
  <si>
    <t>NY DIRECT LABOR 01 - FULL TIME ELIGIBLE</t>
  </si>
  <si>
    <t>Critical Illness</t>
  </si>
  <si>
    <t>Blair</t>
  </si>
  <si>
    <t>Henley</t>
  </si>
  <si>
    <t>xxx-xx-1121</t>
  </si>
  <si>
    <t>CA DIRECT LABOR 07 - FULL TIME ELIGIBLE CA</t>
  </si>
  <si>
    <t>David</t>
  </si>
  <si>
    <t>Hensley</t>
  </si>
  <si>
    <t>xxx-xx-1144</t>
  </si>
  <si>
    <t>PA WRHSE OFFICE 02 - FULL TIME ELIGIBLE</t>
  </si>
  <si>
    <t>Cristian</t>
  </si>
  <si>
    <t>Javier</t>
  </si>
  <si>
    <t>xxx-xx-1122</t>
  </si>
  <si>
    <t>GA OUTSIDE SALES 16 - FULL TIME ELIGIBLE</t>
  </si>
  <si>
    <t>Grae</t>
  </si>
  <si>
    <t>Kessinger</t>
  </si>
  <si>
    <t>xxx-xx-1145</t>
  </si>
  <si>
    <t>Seth</t>
  </si>
  <si>
    <t>Martinez</t>
  </si>
  <si>
    <t>xxx-xx-1123</t>
  </si>
  <si>
    <t>TX OUTSIDE SALES - FULL TIME ELIGIBLE</t>
  </si>
  <si>
    <t>Chas</t>
  </si>
  <si>
    <t>Mccormick</t>
  </si>
  <si>
    <t>xxx-xx-1148</t>
  </si>
  <si>
    <t>Lance</t>
  </si>
  <si>
    <t>Mccullers Jr.</t>
  </si>
  <si>
    <t>xxx-xx-1124</t>
  </si>
  <si>
    <t>PA Packaging 02 - FULL TIME ELIGIBLE</t>
  </si>
  <si>
    <t>Jake</t>
  </si>
  <si>
    <t>Meyers</t>
  </si>
  <si>
    <t>xxx-xx-1149</t>
  </si>
  <si>
    <t>Rafael</t>
  </si>
  <si>
    <t>Montero</t>
  </si>
  <si>
    <t>xxx-xx-1125</t>
  </si>
  <si>
    <t>Penn</t>
  </si>
  <si>
    <t>Murfee</t>
  </si>
  <si>
    <t>xxx-xx-1126</t>
  </si>
  <si>
    <t>Parker</t>
  </si>
  <si>
    <t>Mushinski</t>
  </si>
  <si>
    <t>xxx-xx-1127</t>
  </si>
  <si>
    <t>BF ADMIN OFFICE 70 - FULL TIME ELIGIBLE CA</t>
  </si>
  <si>
    <t>Oliver</t>
  </si>
  <si>
    <t>Ortega</t>
  </si>
  <si>
    <t>xxx-xx-1128</t>
  </si>
  <si>
    <t>Jeremy</t>
  </si>
  <si>
    <t>xxx-xx-1146</t>
  </si>
  <si>
    <t>CA OUTSIDE SALES 07 - FULL TIME ELIGIBLE CA</t>
  </si>
  <si>
    <t>Ryan</t>
  </si>
  <si>
    <t>Pressly</t>
  </si>
  <si>
    <t>xxx-xx-1129</t>
  </si>
  <si>
    <t>Salazar</t>
  </si>
  <si>
    <t>xxx-xx-1139</t>
  </si>
  <si>
    <t>Tayler</t>
  </si>
  <si>
    <t>Scott</t>
  </si>
  <si>
    <t>xxx-xx-1130</t>
  </si>
  <si>
    <t>PA INSIDE SALES 02 - FULL TIME ELIGIBLE</t>
  </si>
  <si>
    <t>Jon</t>
  </si>
  <si>
    <t>Singleton</t>
  </si>
  <si>
    <t>xxx-xx-1147</t>
  </si>
  <si>
    <t>Bennett</t>
  </si>
  <si>
    <t>Sousa</t>
  </si>
  <si>
    <t>xxx-xx-1131</t>
  </si>
  <si>
    <t>PA PURCHASING 02 - FULL TIME ELIGIBLE</t>
  </si>
  <si>
    <t>Speas</t>
  </si>
  <si>
    <t>xxx-xx-1132</t>
  </si>
  <si>
    <t>PA ACCOUNTING 02 - FULL TIME ELIGIBLE</t>
  </si>
  <si>
    <t>Kyle</t>
  </si>
  <si>
    <t>Tucker</t>
  </si>
  <si>
    <t>xxx-xx-1150</t>
  </si>
  <si>
    <t>BF DIRECT LABOR 70 - FULL TIME ELIGIBLE CA</t>
  </si>
  <si>
    <t>Urquidy</t>
  </si>
  <si>
    <t>xxx-xx-1133</t>
  </si>
  <si>
    <t>Framber</t>
  </si>
  <si>
    <t>Valdez</t>
  </si>
  <si>
    <t>xxx-xx-1134</t>
  </si>
  <si>
    <t>Justin</t>
  </si>
  <si>
    <t>Verlander</t>
  </si>
  <si>
    <t>xxx-xx-1135</t>
  </si>
  <si>
    <t>Forrest</t>
  </si>
  <si>
    <t>Whitley</t>
  </si>
  <si>
    <t>xxx-xx-1136</t>
  </si>
  <si>
    <t>PA IT 02 - FULL TIME ELIGIBLE</t>
  </si>
  <si>
    <t>Total</t>
  </si>
  <si>
    <t>Non-Allocated Costs</t>
  </si>
  <si>
    <t>No Employee Classification Found</t>
  </si>
  <si>
    <t>GRAND TOTALS</t>
  </si>
  <si>
    <t>Pena</t>
  </si>
  <si>
    <t>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</si>
</sst>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##,###,##0.00"/>
  </numFmts>
  <fonts count="14" x14ac:knownFonts="1">
    <font>
      <sz val="11"/>
      <name val="Calibri"/>
    </font>
    <font>
      <sz val="11"/>
      <color rgb="FF2C2C2C"/>
      <name val="Arial"/>
      <family val="2"/>
    </font>
    <font>
      <b/>
      <sz val="11"/>
      <color rgb="FF2C2C2C"/>
      <name val="Arial"/>
      <family val="2"/>
    </font>
    <font>
      <b/>
      <sz val="26"/>
      <color rgb="FF111874"/>
      <name val="Arial"/>
      <family val="2"/>
    </font>
    <font>
      <u/>
      <sz val="11"/>
      <color rgb="FFF54E00"/>
      <name val="Arial"/>
      <family val="2"/>
    </font>
    <font>
      <sz val="10"/>
      <color rgb="FF2C2C2C"/>
      <name val="Arial"/>
      <family val="2"/>
    </font>
    <font>
      <sz val="18"/>
      <color rgb="FF2C2C2C"/>
      <name val="Arial"/>
      <family val="2"/>
    </font>
    <font>
      <b/>
      <sz val="10"/>
      <color rgb="FFFFFCF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2C2C2C"/>
      <name val="Arial"/>
      <family val="2"/>
    </font>
    <font>
      <b/>
      <sz val="16"/>
      <color rgb="FFFFFCF4"/>
      <name val="Arial"/>
      <family val="2"/>
    </font>
    <font>
      <b/>
      <sz val="11"/>
      <color rgb="FF111874"/>
      <name val="Arial"/>
      <family val="2"/>
    </font>
    <font>
      <b/>
      <sz val="11"/>
      <color rgb="FFFFFCF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DEDED"/>
      </patternFill>
    </fill>
    <fill>
      <patternFill patternType="solid">
        <fgColor rgb="FF111874"/>
      </patternFill>
    </fill>
    <fill>
      <patternFill patternType="solid">
        <fgColor rgb="FFFFF6E1"/>
      </patternFill>
    </fill>
    <fill>
      <patternFill patternType="solid">
        <fgColor rgb="FFB2215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 applyAlignment="1">
      <alignment indent="3"/>
    </xf>
    <xf numFmtId="0" fontId="7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9" fontId="8" fillId="2" borderId="2" xfId="0" applyNumberFormat="1" applyFont="1" applyFill="1" applyBorder="1" applyAlignment="1">
      <alignment horizontal="center" vertical="center"/>
    </xf>
    <xf numFmtId="39" fontId="9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2" fillId="0" borderId="0" xfId="0" applyNumberFormat="1" applyFont="1"/>
    <xf numFmtId="0" fontId="13" fillId="6" borderId="0" xfId="0" applyFont="1" applyFill="1"/>
    <xf numFmtId="164" fontId="13" fillId="6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indent="3"/>
    </xf>
    <xf numFmtId="0" fontId="4" fillId="2" borderId="0" xfId="0" applyFont="1" applyFill="1" applyAlignment="1">
      <alignment indent="3"/>
    </xf>
    <xf numFmtId="0" fontId="5" fillId="3" borderId="0" xfId="0" applyFont="1" applyFill="1" applyAlignment="1">
      <alignment horizontal="center"/>
    </xf>
    <xf numFmtId="0" fontId="1" fillId="3" borderId="0" xfId="0" applyFont="1" applyFill="1"/>
    <xf numFmtId="164" fontId="6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95250</xdr:rowOff>
    </xdr:from>
    <xdr:to>
      <xdr:col>5</xdr:col>
      <xdr:colOff>1000125</xdr:colOff>
      <xdr:row>1</xdr:row>
      <xdr:rowOff>171450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114300</xdr:rowOff>
    </xdr:from>
    <xdr:to>
      <xdr:col>9</xdr:col>
      <xdr:colOff>9525</xdr:colOff>
      <xdr:row>0</xdr:row>
      <xdr:rowOff>447675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114300</xdr:rowOff>
    </xdr:from>
    <xdr:to>
      <xdr:col>16</xdr:col>
      <xdr:colOff>9525</xdr:colOff>
      <xdr:row>0</xdr:row>
      <xdr:rowOff>447675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114300</xdr:rowOff>
    </xdr:from>
    <xdr:to>
      <xdr:col>14</xdr:col>
      <xdr:colOff>9525</xdr:colOff>
      <xdr:row>0</xdr:row>
      <xdr:rowOff>447675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114300</xdr:rowOff>
    </xdr:from>
    <xdr:to>
      <xdr:col>6</xdr:col>
      <xdr:colOff>9525</xdr:colOff>
      <xdr:row>0</xdr:row>
      <xdr:rowOff>447675</xdr:rowOff>
    </xdr:to>
    <xdr:pic>
      <xdr:nvPicPr>
        <xdr:cNvPr id="4" name="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/>
  </sheetPr>
  <dimension ref="A1:T100"/>
  <sheetViews>
    <sheetView tabSelected="1" workbookViewId="0">
      <selection sqref="A1:D2"/>
    </sheetView>
  </sheetViews>
  <sheetFormatPr baseColWidth="10" defaultColWidth="9.1640625" defaultRowHeight="14" x14ac:dyDescent="0.15"/>
  <cols>
    <col min="1" max="1" width="18" style="1" customWidth="1"/>
    <col min="2" max="5" width="15" style="1" customWidth="1"/>
    <col min="6" max="6" width="19" style="1" customWidth="1"/>
    <col min="7" max="17" width="9.1640625" style="1" customWidth="1"/>
    <col min="18" max="16384" width="9.1640625" style="1"/>
  </cols>
  <sheetData>
    <row r="1" spans="1:20" ht="28.5" customHeight="1" x14ac:dyDescent="0.15">
      <c r="A1" s="16" t="s">
        <v>0</v>
      </c>
      <c r="B1" s="17"/>
      <c r="C1" s="17"/>
      <c r="D1" s="1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17"/>
      <c r="B2" s="17"/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15">
      <c r="A3" s="18" t="s">
        <v>1</v>
      </c>
      <c r="B3" s="1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15">
      <c r="A4" s="3" t="s">
        <v>2</v>
      </c>
      <c r="B4" s="2" t="s">
        <v>3</v>
      </c>
      <c r="C4" s="2"/>
      <c r="D4" s="2"/>
      <c r="E4" s="20" t="s">
        <v>4</v>
      </c>
      <c r="F4" s="2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15">
      <c r="A5" s="19" t="str">
        <f>HYPERLINK("mailto:support@beneration.com","For billing inquiries, email support@beneration.com")</f>
        <v>For billing inquiries, email support@beneration.com</v>
      </c>
      <c r="B5" s="17"/>
      <c r="C5" s="17"/>
      <c r="D5" s="17"/>
      <c r="E5" s="22">
        <v>25398.780000000002</v>
      </c>
      <c r="F5" s="2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9.5" customHeight="1" x14ac:dyDescent="0.15">
      <c r="A6" s="2"/>
      <c r="B6" s="2"/>
      <c r="C6" s="2"/>
      <c r="D6" s="2"/>
      <c r="E6" s="21"/>
      <c r="F6" s="2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40" customHeight="1" x14ac:dyDescent="0.1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45" customHeight="1" x14ac:dyDescent="0.15">
      <c r="A9" s="5" t="s">
        <v>11</v>
      </c>
      <c r="B9" s="6">
        <v>17965.400000000001</v>
      </c>
      <c r="C9" s="6">
        <v>0</v>
      </c>
      <c r="D9" s="6">
        <v>0</v>
      </c>
      <c r="E9" s="7">
        <v>17965.400000000001</v>
      </c>
      <c r="F9" s="8" t="s">
        <v>12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45" customHeight="1" x14ac:dyDescent="0.15">
      <c r="A10" s="5" t="s">
        <v>13</v>
      </c>
      <c r="B10" s="6">
        <v>1661.32</v>
      </c>
      <c r="C10" s="6">
        <v>0</v>
      </c>
      <c r="D10" s="6">
        <v>0</v>
      </c>
      <c r="E10" s="7">
        <v>1661.32</v>
      </c>
      <c r="F10" s="8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45" customHeight="1" x14ac:dyDescent="0.15">
      <c r="A11" s="5" t="s">
        <v>14</v>
      </c>
      <c r="B11" s="6">
        <v>4690</v>
      </c>
      <c r="C11" s="6">
        <v>0</v>
      </c>
      <c r="D11" s="6">
        <v>0</v>
      </c>
      <c r="E11" s="7">
        <v>4690</v>
      </c>
      <c r="F11" s="8" t="s">
        <v>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45" customHeight="1" x14ac:dyDescent="0.15">
      <c r="A12" s="5" t="s">
        <v>15</v>
      </c>
      <c r="B12" s="6">
        <v>1049.75</v>
      </c>
      <c r="C12" s="6">
        <v>32.31</v>
      </c>
      <c r="D12" s="6">
        <v>0</v>
      </c>
      <c r="E12" s="7">
        <v>1082.06</v>
      </c>
      <c r="F12" s="8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15">
      <c r="A13" s="9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15">
      <c r="A14" s="9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</sheetData>
  <mergeCells count="5">
    <mergeCell ref="A1:D2"/>
    <mergeCell ref="A3:B3"/>
    <mergeCell ref="A5:D5"/>
    <mergeCell ref="E4:F4"/>
    <mergeCell ref="E5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1"/>
  </sheetPr>
  <dimension ref="A1:I21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1"/>
    </sheetView>
  </sheetViews>
  <sheetFormatPr baseColWidth="10" defaultColWidth="9.1640625" defaultRowHeight="14" x14ac:dyDescent="0.15"/>
  <cols>
    <col min="1" max="3" width="13" style="1" customWidth="1"/>
    <col min="4" max="4" width="25" style="1" customWidth="1"/>
    <col min="5" max="6" width="20" style="1" customWidth="1"/>
    <col min="7" max="7" width="25" style="1" customWidth="1"/>
    <col min="8" max="9" width="20" style="1" customWidth="1"/>
    <col min="10" max="11" width="9.1640625" style="1" customWidth="1"/>
    <col min="12" max="16384" width="9.1640625" style="1"/>
  </cols>
  <sheetData>
    <row r="1" spans="1:9" ht="45" customHeight="1" x14ac:dyDescent="0.15">
      <c r="A1" s="23" t="s">
        <v>1</v>
      </c>
      <c r="B1" s="24"/>
      <c r="C1" s="25"/>
      <c r="D1" s="23" t="s">
        <v>18</v>
      </c>
      <c r="E1" s="24"/>
      <c r="F1" s="24"/>
      <c r="G1" s="24"/>
      <c r="H1" s="25"/>
      <c r="I1" s="10"/>
    </row>
    <row r="2" spans="1:9" ht="40" customHeight="1" x14ac:dyDescent="0.15">
      <c r="A2" s="11" t="s">
        <v>19</v>
      </c>
      <c r="B2" s="11" t="s">
        <v>20</v>
      </c>
      <c r="C2" s="11" t="s">
        <v>21</v>
      </c>
      <c r="D2" s="11" t="s">
        <v>22</v>
      </c>
      <c r="E2" s="11" t="s">
        <v>23</v>
      </c>
      <c r="F2" s="11" t="s">
        <v>24</v>
      </c>
      <c r="G2" s="11" t="s">
        <v>25</v>
      </c>
      <c r="H2" s="11" t="s">
        <v>26</v>
      </c>
      <c r="I2" s="11" t="s">
        <v>27</v>
      </c>
    </row>
    <row r="3" spans="1:9" x14ac:dyDescent="0.15">
      <c r="A3" s="1" t="s">
        <v>28</v>
      </c>
      <c r="B3" s="1" t="s">
        <v>29</v>
      </c>
      <c r="C3" s="1" t="s">
        <v>30</v>
      </c>
      <c r="D3" s="1" t="s">
        <v>31</v>
      </c>
      <c r="E3" s="1" t="s">
        <v>32</v>
      </c>
      <c r="F3" s="1" t="s">
        <v>33</v>
      </c>
      <c r="G3" s="1" t="s">
        <v>15</v>
      </c>
      <c r="H3" s="12">
        <v>6.5</v>
      </c>
      <c r="I3" s="12">
        <v>0</v>
      </c>
    </row>
    <row r="4" spans="1:9" x14ac:dyDescent="0.15">
      <c r="A4" s="1" t="s">
        <v>28</v>
      </c>
      <c r="B4" s="1" t="s">
        <v>29</v>
      </c>
      <c r="C4" s="1" t="s">
        <v>30</v>
      </c>
      <c r="D4" s="1" t="s">
        <v>31</v>
      </c>
      <c r="E4" s="1" t="s">
        <v>32</v>
      </c>
      <c r="F4" s="1" t="s">
        <v>34</v>
      </c>
      <c r="G4" s="1" t="s">
        <v>15</v>
      </c>
      <c r="H4" s="12">
        <v>2.97</v>
      </c>
      <c r="I4" s="12">
        <v>0</v>
      </c>
    </row>
    <row r="5" spans="1:9" x14ac:dyDescent="0.15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35</v>
      </c>
      <c r="G5" s="1" t="s">
        <v>14</v>
      </c>
      <c r="H5" s="12">
        <v>10</v>
      </c>
      <c r="I5" s="12">
        <v>0</v>
      </c>
    </row>
    <row r="6" spans="1:9" x14ac:dyDescent="0.15">
      <c r="A6" s="1" t="s">
        <v>43</v>
      </c>
      <c r="B6" s="1" t="s">
        <v>29</v>
      </c>
      <c r="C6" s="1" t="s">
        <v>37</v>
      </c>
      <c r="D6" s="1" t="s">
        <v>38</v>
      </c>
      <c r="E6" s="1" t="s">
        <v>32</v>
      </c>
      <c r="F6" s="1" t="s">
        <v>39</v>
      </c>
      <c r="G6" s="1" t="s">
        <v>11</v>
      </c>
      <c r="H6" s="12">
        <v>18.16</v>
      </c>
      <c r="I6" s="12">
        <v>0</v>
      </c>
    </row>
    <row r="7" spans="1:9" x14ac:dyDescent="0.15">
      <c r="A7" s="1" t="s">
        <v>43</v>
      </c>
      <c r="B7" s="1" t="s">
        <v>29</v>
      </c>
      <c r="C7" s="1" t="s">
        <v>37</v>
      </c>
      <c r="D7" s="1" t="s">
        <v>38</v>
      </c>
      <c r="E7" s="1" t="s">
        <v>32</v>
      </c>
      <c r="F7" s="1" t="s">
        <v>40</v>
      </c>
      <c r="G7" s="1" t="s">
        <v>15</v>
      </c>
      <c r="H7" s="12">
        <v>8.52</v>
      </c>
      <c r="I7" s="12">
        <v>0</v>
      </c>
    </row>
    <row r="8" spans="1:9" x14ac:dyDescent="0.15">
      <c r="A8" s="1" t="s">
        <v>43</v>
      </c>
      <c r="B8" s="1" t="s">
        <v>29</v>
      </c>
      <c r="C8" s="1" t="s">
        <v>37</v>
      </c>
      <c r="D8" s="1" t="s">
        <v>38</v>
      </c>
      <c r="E8" s="1" t="s">
        <v>32</v>
      </c>
      <c r="F8" s="1" t="s">
        <v>33</v>
      </c>
      <c r="G8" s="1" t="s">
        <v>15</v>
      </c>
      <c r="H8" s="12">
        <v>6.5</v>
      </c>
      <c r="I8" s="12">
        <v>0</v>
      </c>
    </row>
    <row r="9" spans="1:9" x14ac:dyDescent="0.15">
      <c r="A9" s="1" t="s">
        <v>43</v>
      </c>
      <c r="B9" s="1" t="s">
        <v>29</v>
      </c>
      <c r="C9" s="1" t="s">
        <v>37</v>
      </c>
      <c r="D9" s="1" t="s">
        <v>38</v>
      </c>
      <c r="E9" s="1" t="s">
        <v>32</v>
      </c>
      <c r="F9" s="1" t="s">
        <v>34</v>
      </c>
      <c r="G9" s="1" t="s">
        <v>15</v>
      </c>
      <c r="H9" s="12">
        <v>2.97</v>
      </c>
      <c r="I9" s="12">
        <v>0</v>
      </c>
    </row>
    <row r="10" spans="1:9" x14ac:dyDescent="0.15">
      <c r="A10" s="1" t="s">
        <v>43</v>
      </c>
      <c r="B10" s="1" t="s">
        <v>29</v>
      </c>
      <c r="C10" s="1" t="s">
        <v>37</v>
      </c>
      <c r="D10" s="1" t="s">
        <v>38</v>
      </c>
      <c r="E10" s="1" t="s">
        <v>32</v>
      </c>
      <c r="F10" s="1" t="s">
        <v>41</v>
      </c>
      <c r="G10" s="1" t="s">
        <v>11</v>
      </c>
      <c r="H10" s="12">
        <v>552.11</v>
      </c>
      <c r="I10" s="12">
        <v>0</v>
      </c>
    </row>
    <row r="11" spans="1:9" x14ac:dyDescent="0.15">
      <c r="A11" s="1" t="s">
        <v>43</v>
      </c>
      <c r="B11" s="1" t="s">
        <v>29</v>
      </c>
      <c r="C11" s="1" t="s">
        <v>37</v>
      </c>
      <c r="D11" s="1" t="s">
        <v>38</v>
      </c>
      <c r="E11" s="1" t="s">
        <v>32</v>
      </c>
      <c r="F11" s="1" t="s">
        <v>42</v>
      </c>
      <c r="G11" s="1" t="s">
        <v>11</v>
      </c>
      <c r="H11" s="12">
        <v>7.71</v>
      </c>
      <c r="I11" s="12">
        <v>0</v>
      </c>
    </row>
    <row r="12" spans="1:9" x14ac:dyDescent="0.15">
      <c r="A12" s="1" t="s">
        <v>43</v>
      </c>
      <c r="B12" s="1" t="s">
        <v>29</v>
      </c>
      <c r="C12" s="1" t="s">
        <v>37</v>
      </c>
      <c r="D12" s="1" t="s">
        <v>38</v>
      </c>
      <c r="E12" s="1" t="s">
        <v>32</v>
      </c>
      <c r="F12" s="1" t="s">
        <v>35</v>
      </c>
      <c r="G12" s="1" t="s">
        <v>14</v>
      </c>
      <c r="H12" s="12">
        <v>169.5</v>
      </c>
      <c r="I12" s="12">
        <v>0</v>
      </c>
    </row>
    <row r="13" spans="1:9" x14ac:dyDescent="0.15">
      <c r="A13" s="1" t="s">
        <v>43</v>
      </c>
      <c r="B13" s="1" t="s">
        <v>44</v>
      </c>
      <c r="C13" s="1" t="s">
        <v>45</v>
      </c>
      <c r="D13" s="1" t="s">
        <v>46</v>
      </c>
      <c r="E13" s="1" t="s">
        <v>32</v>
      </c>
      <c r="F13" s="1" t="s">
        <v>35</v>
      </c>
      <c r="G13" s="1" t="s">
        <v>14</v>
      </c>
      <c r="H13" s="12">
        <v>175</v>
      </c>
      <c r="I13" s="12">
        <v>0</v>
      </c>
    </row>
    <row r="14" spans="1:9" x14ac:dyDescent="0.15">
      <c r="A14" s="1" t="s">
        <v>47</v>
      </c>
      <c r="B14" s="1" t="s">
        <v>48</v>
      </c>
      <c r="C14" s="1" t="s">
        <v>49</v>
      </c>
      <c r="D14" s="1" t="s">
        <v>46</v>
      </c>
      <c r="E14" s="1" t="s">
        <v>32</v>
      </c>
      <c r="F14" s="1" t="s">
        <v>39</v>
      </c>
      <c r="G14" s="1" t="s">
        <v>11</v>
      </c>
      <c r="H14" s="12">
        <v>44.01</v>
      </c>
      <c r="I14" s="12">
        <v>0</v>
      </c>
    </row>
    <row r="15" spans="1:9" x14ac:dyDescent="0.15">
      <c r="A15" s="1" t="s">
        <v>47</v>
      </c>
      <c r="B15" s="1" t="s">
        <v>48</v>
      </c>
      <c r="C15" s="1" t="s">
        <v>49</v>
      </c>
      <c r="D15" s="1" t="s">
        <v>46</v>
      </c>
      <c r="E15" s="1" t="s">
        <v>32</v>
      </c>
      <c r="F15" s="1" t="s">
        <v>33</v>
      </c>
      <c r="G15" s="1" t="s">
        <v>15</v>
      </c>
      <c r="H15" s="12">
        <v>6.5</v>
      </c>
      <c r="I15" s="12">
        <v>6.5</v>
      </c>
    </row>
    <row r="16" spans="1:9" x14ac:dyDescent="0.15">
      <c r="A16" s="1" t="s">
        <v>47</v>
      </c>
      <c r="B16" s="1" t="s">
        <v>48</v>
      </c>
      <c r="C16" s="1" t="s">
        <v>49</v>
      </c>
      <c r="D16" s="1" t="s">
        <v>46</v>
      </c>
      <c r="E16" s="1" t="s">
        <v>32</v>
      </c>
      <c r="F16" s="1" t="s">
        <v>34</v>
      </c>
      <c r="G16" s="1" t="s">
        <v>15</v>
      </c>
      <c r="H16" s="12">
        <v>2.97</v>
      </c>
      <c r="I16" s="12">
        <v>2.97</v>
      </c>
    </row>
    <row r="17" spans="1:9" x14ac:dyDescent="0.15">
      <c r="A17" s="1" t="s">
        <v>47</v>
      </c>
      <c r="B17" s="1" t="s">
        <v>48</v>
      </c>
      <c r="C17" s="1" t="s">
        <v>49</v>
      </c>
      <c r="D17" s="1" t="s">
        <v>46</v>
      </c>
      <c r="E17" s="1" t="s">
        <v>32</v>
      </c>
      <c r="F17" s="1" t="s">
        <v>41</v>
      </c>
      <c r="G17" s="1" t="s">
        <v>11</v>
      </c>
      <c r="H17" s="12">
        <v>861.41</v>
      </c>
      <c r="I17" s="12">
        <v>0</v>
      </c>
    </row>
    <row r="18" spans="1:9" x14ac:dyDescent="0.15">
      <c r="A18" s="1" t="s">
        <v>47</v>
      </c>
      <c r="B18" s="1" t="s">
        <v>48</v>
      </c>
      <c r="C18" s="1" t="s">
        <v>49</v>
      </c>
      <c r="D18" s="1" t="s">
        <v>46</v>
      </c>
      <c r="E18" s="1" t="s">
        <v>32</v>
      </c>
      <c r="F18" s="1" t="s">
        <v>35</v>
      </c>
      <c r="G18" s="1" t="s">
        <v>14</v>
      </c>
      <c r="H18" s="12">
        <v>180.5</v>
      </c>
      <c r="I18" s="12">
        <v>0</v>
      </c>
    </row>
    <row r="19" spans="1:9" x14ac:dyDescent="0.15">
      <c r="A19" s="1" t="s">
        <v>50</v>
      </c>
      <c r="B19" s="1" t="s">
        <v>51</v>
      </c>
      <c r="C19" s="1" t="s">
        <v>52</v>
      </c>
      <c r="D19" s="1" t="s">
        <v>53</v>
      </c>
      <c r="E19" s="1" t="s">
        <v>32</v>
      </c>
      <c r="F19" s="1" t="s">
        <v>39</v>
      </c>
      <c r="G19" s="1" t="s">
        <v>11</v>
      </c>
      <c r="H19" s="12">
        <v>18.16</v>
      </c>
      <c r="I19" s="12">
        <v>0</v>
      </c>
    </row>
    <row r="20" spans="1:9" x14ac:dyDescent="0.15">
      <c r="A20" s="1" t="s">
        <v>50</v>
      </c>
      <c r="B20" s="1" t="s">
        <v>51</v>
      </c>
      <c r="C20" s="1" t="s">
        <v>52</v>
      </c>
      <c r="D20" s="1" t="s">
        <v>53</v>
      </c>
      <c r="E20" s="1" t="s">
        <v>32</v>
      </c>
      <c r="F20" s="1" t="s">
        <v>40</v>
      </c>
      <c r="G20" s="1" t="s">
        <v>15</v>
      </c>
      <c r="H20" s="12">
        <v>8.52</v>
      </c>
      <c r="I20" s="12">
        <v>0</v>
      </c>
    </row>
    <row r="21" spans="1:9" x14ac:dyDescent="0.15">
      <c r="A21" s="1" t="s">
        <v>50</v>
      </c>
      <c r="B21" s="1" t="s">
        <v>51</v>
      </c>
      <c r="C21" s="1" t="s">
        <v>52</v>
      </c>
      <c r="D21" s="1" t="s">
        <v>53</v>
      </c>
      <c r="E21" s="1" t="s">
        <v>32</v>
      </c>
      <c r="F21" s="1" t="s">
        <v>33</v>
      </c>
      <c r="G21" s="1" t="s">
        <v>15</v>
      </c>
      <c r="H21" s="12">
        <v>6.5</v>
      </c>
      <c r="I21" s="12">
        <v>0</v>
      </c>
    </row>
    <row r="22" spans="1:9" x14ac:dyDescent="0.15">
      <c r="A22" s="1" t="s">
        <v>50</v>
      </c>
      <c r="B22" s="1" t="s">
        <v>51</v>
      </c>
      <c r="C22" s="1" t="s">
        <v>52</v>
      </c>
      <c r="D22" s="1" t="s">
        <v>53</v>
      </c>
      <c r="E22" s="1" t="s">
        <v>32</v>
      </c>
      <c r="F22" s="1" t="s">
        <v>34</v>
      </c>
      <c r="G22" s="1" t="s">
        <v>15</v>
      </c>
      <c r="H22" s="12">
        <v>2.97</v>
      </c>
      <c r="I22" s="12">
        <v>0</v>
      </c>
    </row>
    <row r="23" spans="1:9" x14ac:dyDescent="0.15">
      <c r="A23" s="1" t="s">
        <v>50</v>
      </c>
      <c r="B23" s="1" t="s">
        <v>51</v>
      </c>
      <c r="C23" s="1" t="s">
        <v>52</v>
      </c>
      <c r="D23" s="1" t="s">
        <v>53</v>
      </c>
      <c r="E23" s="1" t="s">
        <v>32</v>
      </c>
      <c r="F23" s="1" t="s">
        <v>41</v>
      </c>
      <c r="G23" s="1" t="s">
        <v>11</v>
      </c>
      <c r="H23" s="12">
        <v>861.41</v>
      </c>
      <c r="I23" s="12">
        <v>0</v>
      </c>
    </row>
    <row r="24" spans="1:9" x14ac:dyDescent="0.15">
      <c r="A24" s="1" t="s">
        <v>50</v>
      </c>
      <c r="B24" s="1" t="s">
        <v>51</v>
      </c>
      <c r="C24" s="1" t="s">
        <v>52</v>
      </c>
      <c r="D24" s="1" t="s">
        <v>53</v>
      </c>
      <c r="E24" s="1" t="s">
        <v>32</v>
      </c>
      <c r="F24" s="1" t="s">
        <v>42</v>
      </c>
      <c r="G24" s="1" t="s">
        <v>11</v>
      </c>
      <c r="H24" s="12">
        <v>7.71</v>
      </c>
      <c r="I24" s="12">
        <v>0</v>
      </c>
    </row>
    <row r="25" spans="1:9" x14ac:dyDescent="0.15">
      <c r="A25" s="1" t="s">
        <v>50</v>
      </c>
      <c r="B25" s="1" t="s">
        <v>51</v>
      </c>
      <c r="C25" s="1" t="s">
        <v>52</v>
      </c>
      <c r="D25" s="1" t="s">
        <v>53</v>
      </c>
      <c r="E25" s="1" t="s">
        <v>32</v>
      </c>
      <c r="F25" s="1" t="s">
        <v>35</v>
      </c>
      <c r="G25" s="1" t="s">
        <v>14</v>
      </c>
      <c r="H25" s="12">
        <v>15.5</v>
      </c>
      <c r="I25" s="12">
        <v>0</v>
      </c>
    </row>
    <row r="26" spans="1:9" x14ac:dyDescent="0.15">
      <c r="A26" s="1" t="s">
        <v>54</v>
      </c>
      <c r="B26" s="1" t="s">
        <v>55</v>
      </c>
      <c r="C26" s="1" t="s">
        <v>56</v>
      </c>
      <c r="D26" s="1" t="s">
        <v>57</v>
      </c>
      <c r="E26" s="1" t="s">
        <v>32</v>
      </c>
      <c r="F26" s="1" t="s">
        <v>33</v>
      </c>
      <c r="G26" s="1" t="s">
        <v>15</v>
      </c>
      <c r="H26" s="12">
        <v>6.5</v>
      </c>
      <c r="I26" s="12">
        <v>0</v>
      </c>
    </row>
    <row r="27" spans="1:9" x14ac:dyDescent="0.15">
      <c r="A27" s="1" t="s">
        <v>54</v>
      </c>
      <c r="B27" s="1" t="s">
        <v>55</v>
      </c>
      <c r="C27" s="1" t="s">
        <v>56</v>
      </c>
      <c r="D27" s="1" t="s">
        <v>57</v>
      </c>
      <c r="E27" s="1" t="s">
        <v>32</v>
      </c>
      <c r="F27" s="1" t="s">
        <v>34</v>
      </c>
      <c r="G27" s="1" t="s">
        <v>15</v>
      </c>
      <c r="H27" s="12">
        <v>2.97</v>
      </c>
      <c r="I27" s="12">
        <v>0</v>
      </c>
    </row>
    <row r="28" spans="1:9" x14ac:dyDescent="0.15">
      <c r="A28" s="1" t="s">
        <v>54</v>
      </c>
      <c r="B28" s="1" t="s">
        <v>55</v>
      </c>
      <c r="C28" s="1" t="s">
        <v>56</v>
      </c>
      <c r="D28" s="1" t="s">
        <v>57</v>
      </c>
      <c r="E28" s="1" t="s">
        <v>32</v>
      </c>
      <c r="F28" s="1" t="s">
        <v>35</v>
      </c>
      <c r="G28" s="1" t="s">
        <v>14</v>
      </c>
      <c r="H28" s="12">
        <v>21</v>
      </c>
      <c r="I28" s="12">
        <v>0</v>
      </c>
    </row>
    <row r="29" spans="1:9" x14ac:dyDescent="0.15">
      <c r="A29" s="1" t="s">
        <v>58</v>
      </c>
      <c r="B29" s="1" t="s">
        <v>59</v>
      </c>
      <c r="C29" s="1" t="s">
        <v>60</v>
      </c>
      <c r="D29" s="1" t="s">
        <v>61</v>
      </c>
      <c r="E29" s="1" t="s">
        <v>32</v>
      </c>
      <c r="F29" s="1" t="s">
        <v>39</v>
      </c>
      <c r="G29" s="1" t="s">
        <v>11</v>
      </c>
      <c r="H29" s="12">
        <v>18.16</v>
      </c>
      <c r="I29" s="12">
        <v>0</v>
      </c>
    </row>
    <row r="30" spans="1:9" x14ac:dyDescent="0.15">
      <c r="A30" s="1" t="s">
        <v>58</v>
      </c>
      <c r="B30" s="1" t="s">
        <v>59</v>
      </c>
      <c r="C30" s="1" t="s">
        <v>60</v>
      </c>
      <c r="D30" s="1" t="s">
        <v>61</v>
      </c>
      <c r="E30" s="1" t="s">
        <v>32</v>
      </c>
      <c r="F30" s="1" t="s">
        <v>33</v>
      </c>
      <c r="G30" s="1" t="s">
        <v>15</v>
      </c>
      <c r="H30" s="12">
        <v>6.5</v>
      </c>
      <c r="I30" s="12">
        <v>0</v>
      </c>
    </row>
    <row r="31" spans="1:9" x14ac:dyDescent="0.15">
      <c r="A31" s="1" t="s">
        <v>58</v>
      </c>
      <c r="B31" s="1" t="s">
        <v>59</v>
      </c>
      <c r="C31" s="1" t="s">
        <v>60</v>
      </c>
      <c r="D31" s="1" t="s">
        <v>61</v>
      </c>
      <c r="E31" s="1" t="s">
        <v>32</v>
      </c>
      <c r="F31" s="1" t="s">
        <v>34</v>
      </c>
      <c r="G31" s="1" t="s">
        <v>15</v>
      </c>
      <c r="H31" s="12">
        <v>2.97</v>
      </c>
      <c r="I31" s="12">
        <v>0</v>
      </c>
    </row>
    <row r="32" spans="1:9" x14ac:dyDescent="0.15">
      <c r="A32" s="1" t="s">
        <v>58</v>
      </c>
      <c r="B32" s="1" t="s">
        <v>59</v>
      </c>
      <c r="C32" s="1" t="s">
        <v>60</v>
      </c>
      <c r="D32" s="1" t="s">
        <v>61</v>
      </c>
      <c r="E32" s="1" t="s">
        <v>32</v>
      </c>
      <c r="F32" s="1" t="s">
        <v>41</v>
      </c>
      <c r="G32" s="1" t="s">
        <v>11</v>
      </c>
      <c r="H32" s="12">
        <v>552.11</v>
      </c>
      <c r="I32" s="12">
        <v>0</v>
      </c>
    </row>
    <row r="33" spans="1:9" x14ac:dyDescent="0.15">
      <c r="A33" s="1" t="s">
        <v>58</v>
      </c>
      <c r="B33" s="1" t="s">
        <v>59</v>
      </c>
      <c r="C33" s="1" t="s">
        <v>60</v>
      </c>
      <c r="D33" s="1" t="s">
        <v>61</v>
      </c>
      <c r="E33" s="1" t="s">
        <v>32</v>
      </c>
      <c r="F33" s="1" t="s">
        <v>42</v>
      </c>
      <c r="G33" s="1" t="s">
        <v>11</v>
      </c>
      <c r="H33" s="12">
        <v>7.71</v>
      </c>
      <c r="I33" s="12">
        <v>0</v>
      </c>
    </row>
    <row r="34" spans="1:9" x14ac:dyDescent="0.15">
      <c r="A34" s="1" t="s">
        <v>58</v>
      </c>
      <c r="B34" s="1" t="s">
        <v>59</v>
      </c>
      <c r="C34" s="1" t="s">
        <v>60</v>
      </c>
      <c r="D34" s="1" t="s">
        <v>61</v>
      </c>
      <c r="E34" s="1" t="s">
        <v>32</v>
      </c>
      <c r="F34" s="1" t="s">
        <v>35</v>
      </c>
      <c r="G34" s="1" t="s">
        <v>14</v>
      </c>
      <c r="H34" s="12">
        <v>186</v>
      </c>
      <c r="I34" s="12">
        <v>0</v>
      </c>
    </row>
    <row r="35" spans="1:9" x14ac:dyDescent="0.15">
      <c r="A35" s="1" t="s">
        <v>62</v>
      </c>
      <c r="B35" s="1" t="s">
        <v>63</v>
      </c>
      <c r="C35" s="1" t="s">
        <v>64</v>
      </c>
      <c r="D35" s="1" t="s">
        <v>65</v>
      </c>
      <c r="E35" s="1" t="s">
        <v>32</v>
      </c>
      <c r="F35" s="1" t="s">
        <v>33</v>
      </c>
      <c r="G35" s="1" t="s">
        <v>15</v>
      </c>
      <c r="H35" s="12">
        <v>6.5</v>
      </c>
      <c r="I35" s="12">
        <v>0</v>
      </c>
    </row>
    <row r="36" spans="1:9" x14ac:dyDescent="0.15">
      <c r="A36" s="1" t="s">
        <v>62</v>
      </c>
      <c r="B36" s="1" t="s">
        <v>63</v>
      </c>
      <c r="C36" s="1" t="s">
        <v>64</v>
      </c>
      <c r="D36" s="1" t="s">
        <v>65</v>
      </c>
      <c r="E36" s="1" t="s">
        <v>32</v>
      </c>
      <c r="F36" s="1" t="s">
        <v>34</v>
      </c>
      <c r="G36" s="1" t="s">
        <v>15</v>
      </c>
      <c r="H36" s="12">
        <v>2.97</v>
      </c>
      <c r="I36" s="12">
        <v>0</v>
      </c>
    </row>
    <row r="37" spans="1:9" x14ac:dyDescent="0.15">
      <c r="A37" s="1" t="s">
        <v>62</v>
      </c>
      <c r="B37" s="1" t="s">
        <v>63</v>
      </c>
      <c r="C37" s="1" t="s">
        <v>64</v>
      </c>
      <c r="D37" s="1" t="s">
        <v>65</v>
      </c>
      <c r="E37" s="1" t="s">
        <v>32</v>
      </c>
      <c r="F37" s="1" t="s">
        <v>35</v>
      </c>
      <c r="G37" s="1" t="s">
        <v>14</v>
      </c>
      <c r="H37" s="12">
        <v>26.5</v>
      </c>
      <c r="I37" s="12">
        <v>0</v>
      </c>
    </row>
    <row r="38" spans="1:9" x14ac:dyDescent="0.15">
      <c r="A38" s="1" t="s">
        <v>66</v>
      </c>
      <c r="B38" s="1" t="s">
        <v>67</v>
      </c>
      <c r="C38" s="1" t="s">
        <v>68</v>
      </c>
      <c r="D38" s="1" t="s">
        <v>69</v>
      </c>
      <c r="E38" s="1" t="s">
        <v>32</v>
      </c>
      <c r="F38" s="1" t="s">
        <v>70</v>
      </c>
      <c r="G38" s="1" t="s">
        <v>15</v>
      </c>
      <c r="H38" s="12">
        <v>8.7100000000000009</v>
      </c>
      <c r="I38" s="12">
        <v>0</v>
      </c>
    </row>
    <row r="39" spans="1:9" x14ac:dyDescent="0.15">
      <c r="A39" s="1" t="s">
        <v>66</v>
      </c>
      <c r="B39" s="1" t="s">
        <v>67</v>
      </c>
      <c r="C39" s="1" t="s">
        <v>68</v>
      </c>
      <c r="D39" s="1" t="s">
        <v>69</v>
      </c>
      <c r="E39" s="1" t="s">
        <v>32</v>
      </c>
      <c r="F39" s="1" t="s">
        <v>39</v>
      </c>
      <c r="G39" s="1" t="s">
        <v>11</v>
      </c>
      <c r="H39" s="12">
        <v>18.16</v>
      </c>
      <c r="I39" s="12">
        <v>0</v>
      </c>
    </row>
    <row r="40" spans="1:9" x14ac:dyDescent="0.15">
      <c r="A40" s="1" t="s">
        <v>66</v>
      </c>
      <c r="B40" s="1" t="s">
        <v>67</v>
      </c>
      <c r="C40" s="1" t="s">
        <v>68</v>
      </c>
      <c r="D40" s="1" t="s">
        <v>69</v>
      </c>
      <c r="E40" s="1" t="s">
        <v>32</v>
      </c>
      <c r="F40" s="1" t="s">
        <v>33</v>
      </c>
      <c r="G40" s="1" t="s">
        <v>15</v>
      </c>
      <c r="H40" s="12">
        <v>6.5</v>
      </c>
      <c r="I40" s="12">
        <v>0</v>
      </c>
    </row>
    <row r="41" spans="1:9" x14ac:dyDescent="0.15">
      <c r="A41" s="1" t="s">
        <v>66</v>
      </c>
      <c r="B41" s="1" t="s">
        <v>67</v>
      </c>
      <c r="C41" s="1" t="s">
        <v>68</v>
      </c>
      <c r="D41" s="1" t="s">
        <v>69</v>
      </c>
      <c r="E41" s="1" t="s">
        <v>32</v>
      </c>
      <c r="F41" s="1" t="s">
        <v>34</v>
      </c>
      <c r="G41" s="1" t="s">
        <v>15</v>
      </c>
      <c r="H41" s="12">
        <v>2.97</v>
      </c>
      <c r="I41" s="12">
        <v>0</v>
      </c>
    </row>
    <row r="42" spans="1:9" x14ac:dyDescent="0.15">
      <c r="A42" s="1" t="s">
        <v>66</v>
      </c>
      <c r="B42" s="1" t="s">
        <v>67</v>
      </c>
      <c r="C42" s="1" t="s">
        <v>68</v>
      </c>
      <c r="D42" s="1" t="s">
        <v>69</v>
      </c>
      <c r="E42" s="1" t="s">
        <v>32</v>
      </c>
      <c r="F42" s="1" t="s">
        <v>41</v>
      </c>
      <c r="G42" s="1" t="s">
        <v>11</v>
      </c>
      <c r="H42" s="12">
        <v>552.11</v>
      </c>
      <c r="I42" s="12">
        <v>0</v>
      </c>
    </row>
    <row r="43" spans="1:9" x14ac:dyDescent="0.15">
      <c r="A43" s="1" t="s">
        <v>66</v>
      </c>
      <c r="B43" s="1" t="s">
        <v>67</v>
      </c>
      <c r="C43" s="1" t="s">
        <v>68</v>
      </c>
      <c r="D43" s="1" t="s">
        <v>69</v>
      </c>
      <c r="E43" s="1" t="s">
        <v>32</v>
      </c>
      <c r="F43" s="1" t="s">
        <v>42</v>
      </c>
      <c r="G43" s="1" t="s">
        <v>11</v>
      </c>
      <c r="H43" s="12">
        <v>7.71</v>
      </c>
      <c r="I43" s="12">
        <v>0</v>
      </c>
    </row>
    <row r="44" spans="1:9" x14ac:dyDescent="0.15">
      <c r="A44" s="1" t="s">
        <v>66</v>
      </c>
      <c r="B44" s="1" t="s">
        <v>67</v>
      </c>
      <c r="C44" s="1" t="s">
        <v>68</v>
      </c>
      <c r="D44" s="1" t="s">
        <v>69</v>
      </c>
      <c r="E44" s="1" t="s">
        <v>32</v>
      </c>
      <c r="F44" s="1" t="s">
        <v>35</v>
      </c>
      <c r="G44" s="1" t="s">
        <v>14</v>
      </c>
      <c r="H44" s="12">
        <v>153</v>
      </c>
      <c r="I44" s="12">
        <v>0</v>
      </c>
    </row>
    <row r="45" spans="1:9" x14ac:dyDescent="0.15">
      <c r="A45" s="1" t="s">
        <v>71</v>
      </c>
      <c r="B45" s="1" t="s">
        <v>72</v>
      </c>
      <c r="C45" s="1" t="s">
        <v>73</v>
      </c>
      <c r="D45" s="1" t="s">
        <v>74</v>
      </c>
      <c r="E45" s="1" t="s">
        <v>32</v>
      </c>
      <c r="F45" s="1" t="s">
        <v>39</v>
      </c>
      <c r="G45" s="1" t="s">
        <v>11</v>
      </c>
      <c r="H45" s="12">
        <v>44.01</v>
      </c>
      <c r="I45" s="12">
        <v>0</v>
      </c>
    </row>
    <row r="46" spans="1:9" x14ac:dyDescent="0.15">
      <c r="A46" s="1" t="s">
        <v>71</v>
      </c>
      <c r="B46" s="1" t="s">
        <v>72</v>
      </c>
      <c r="C46" s="1" t="s">
        <v>73</v>
      </c>
      <c r="D46" s="1" t="s">
        <v>74</v>
      </c>
      <c r="E46" s="1" t="s">
        <v>32</v>
      </c>
      <c r="F46" s="1" t="s">
        <v>33</v>
      </c>
      <c r="G46" s="1" t="s">
        <v>15</v>
      </c>
      <c r="H46" s="12">
        <v>6.5</v>
      </c>
      <c r="I46" s="12">
        <v>0</v>
      </c>
    </row>
    <row r="47" spans="1:9" x14ac:dyDescent="0.15">
      <c r="A47" s="1" t="s">
        <v>71</v>
      </c>
      <c r="B47" s="1" t="s">
        <v>72</v>
      </c>
      <c r="C47" s="1" t="s">
        <v>73</v>
      </c>
      <c r="D47" s="1" t="s">
        <v>74</v>
      </c>
      <c r="E47" s="1" t="s">
        <v>32</v>
      </c>
      <c r="F47" s="1" t="s">
        <v>34</v>
      </c>
      <c r="G47" s="1" t="s">
        <v>15</v>
      </c>
      <c r="H47" s="12">
        <v>2.97</v>
      </c>
      <c r="I47" s="12">
        <v>0</v>
      </c>
    </row>
    <row r="48" spans="1:9" x14ac:dyDescent="0.15">
      <c r="A48" s="1" t="s">
        <v>71</v>
      </c>
      <c r="B48" s="1" t="s">
        <v>72</v>
      </c>
      <c r="C48" s="1" t="s">
        <v>73</v>
      </c>
      <c r="D48" s="1" t="s">
        <v>74</v>
      </c>
      <c r="E48" s="1" t="s">
        <v>32</v>
      </c>
      <c r="F48" s="1" t="s">
        <v>41</v>
      </c>
      <c r="G48" s="1" t="s">
        <v>11</v>
      </c>
      <c r="H48" s="12">
        <v>552.11</v>
      </c>
      <c r="I48" s="12">
        <v>0</v>
      </c>
    </row>
    <row r="49" spans="1:9" x14ac:dyDescent="0.15">
      <c r="A49" s="1" t="s">
        <v>71</v>
      </c>
      <c r="B49" s="1" t="s">
        <v>72</v>
      </c>
      <c r="C49" s="1" t="s">
        <v>73</v>
      </c>
      <c r="D49" s="1" t="s">
        <v>74</v>
      </c>
      <c r="E49" s="1" t="s">
        <v>32</v>
      </c>
      <c r="F49" s="1" t="s">
        <v>75</v>
      </c>
      <c r="G49" s="1" t="s">
        <v>15</v>
      </c>
      <c r="H49" s="12">
        <v>23.77</v>
      </c>
      <c r="I49" s="12">
        <v>0</v>
      </c>
    </row>
    <row r="50" spans="1:9" x14ac:dyDescent="0.15">
      <c r="A50" s="1" t="s">
        <v>71</v>
      </c>
      <c r="B50" s="1" t="s">
        <v>72</v>
      </c>
      <c r="C50" s="1" t="s">
        <v>73</v>
      </c>
      <c r="D50" s="1" t="s">
        <v>74</v>
      </c>
      <c r="E50" s="1" t="s">
        <v>32</v>
      </c>
      <c r="F50" s="1" t="s">
        <v>76</v>
      </c>
      <c r="G50" s="1" t="s">
        <v>15</v>
      </c>
      <c r="H50" s="12">
        <v>10.79</v>
      </c>
      <c r="I50" s="12">
        <v>0</v>
      </c>
    </row>
    <row r="51" spans="1:9" x14ac:dyDescent="0.15">
      <c r="A51" s="1" t="s">
        <v>71</v>
      </c>
      <c r="B51" s="1" t="s">
        <v>72</v>
      </c>
      <c r="C51" s="1" t="s">
        <v>73</v>
      </c>
      <c r="D51" s="1" t="s">
        <v>74</v>
      </c>
      <c r="E51" s="1" t="s">
        <v>32</v>
      </c>
      <c r="F51" s="1" t="s">
        <v>35</v>
      </c>
      <c r="G51" s="1" t="s">
        <v>14</v>
      </c>
      <c r="H51" s="12">
        <v>32</v>
      </c>
      <c r="I51" s="12">
        <v>0</v>
      </c>
    </row>
    <row r="52" spans="1:9" x14ac:dyDescent="0.15">
      <c r="A52" s="1" t="s">
        <v>77</v>
      </c>
      <c r="B52" s="1" t="s">
        <v>78</v>
      </c>
      <c r="C52" s="1" t="s">
        <v>79</v>
      </c>
      <c r="D52" s="1" t="s">
        <v>53</v>
      </c>
      <c r="E52" s="1" t="s">
        <v>32</v>
      </c>
      <c r="F52" s="1" t="s">
        <v>39</v>
      </c>
      <c r="G52" s="1" t="s">
        <v>11</v>
      </c>
      <c r="H52" s="12">
        <v>18.16</v>
      </c>
      <c r="I52" s="12">
        <v>0</v>
      </c>
    </row>
    <row r="53" spans="1:9" x14ac:dyDescent="0.15">
      <c r="A53" s="1" t="s">
        <v>77</v>
      </c>
      <c r="B53" s="1" t="s">
        <v>78</v>
      </c>
      <c r="C53" s="1" t="s">
        <v>79</v>
      </c>
      <c r="D53" s="1" t="s">
        <v>53</v>
      </c>
      <c r="E53" s="1" t="s">
        <v>32</v>
      </c>
      <c r="F53" s="1" t="s">
        <v>33</v>
      </c>
      <c r="G53" s="1" t="s">
        <v>15</v>
      </c>
      <c r="H53" s="12">
        <v>6.5</v>
      </c>
      <c r="I53" s="12">
        <v>6.5</v>
      </c>
    </row>
    <row r="54" spans="1:9" x14ac:dyDescent="0.15">
      <c r="A54" s="1" t="s">
        <v>77</v>
      </c>
      <c r="B54" s="1" t="s">
        <v>78</v>
      </c>
      <c r="C54" s="1" t="s">
        <v>79</v>
      </c>
      <c r="D54" s="1" t="s">
        <v>53</v>
      </c>
      <c r="E54" s="1" t="s">
        <v>32</v>
      </c>
      <c r="F54" s="1" t="s">
        <v>34</v>
      </c>
      <c r="G54" s="1" t="s">
        <v>15</v>
      </c>
      <c r="H54" s="12">
        <v>2.97</v>
      </c>
      <c r="I54" s="12">
        <v>2.97</v>
      </c>
    </row>
    <row r="55" spans="1:9" x14ac:dyDescent="0.15">
      <c r="A55" s="1" t="s">
        <v>77</v>
      </c>
      <c r="B55" s="1" t="s">
        <v>78</v>
      </c>
      <c r="C55" s="1" t="s">
        <v>79</v>
      </c>
      <c r="D55" s="1" t="s">
        <v>53</v>
      </c>
      <c r="E55" s="1" t="s">
        <v>32</v>
      </c>
      <c r="F55" s="1" t="s">
        <v>41</v>
      </c>
      <c r="G55" s="1" t="s">
        <v>11</v>
      </c>
      <c r="H55" s="12">
        <v>552.11</v>
      </c>
      <c r="I55" s="12">
        <v>0</v>
      </c>
    </row>
    <row r="56" spans="1:9" x14ac:dyDescent="0.15">
      <c r="A56" s="1" t="s">
        <v>77</v>
      </c>
      <c r="B56" s="1" t="s">
        <v>78</v>
      </c>
      <c r="C56" s="1" t="s">
        <v>79</v>
      </c>
      <c r="D56" s="1" t="s">
        <v>53</v>
      </c>
      <c r="E56" s="1" t="s">
        <v>32</v>
      </c>
      <c r="F56" s="1" t="s">
        <v>42</v>
      </c>
      <c r="G56" s="1" t="s">
        <v>11</v>
      </c>
      <c r="H56" s="12">
        <v>7.71</v>
      </c>
      <c r="I56" s="12">
        <v>0</v>
      </c>
    </row>
    <row r="57" spans="1:9" x14ac:dyDescent="0.15">
      <c r="A57" s="1" t="s">
        <v>77</v>
      </c>
      <c r="B57" s="1" t="s">
        <v>78</v>
      </c>
      <c r="C57" s="1" t="s">
        <v>79</v>
      </c>
      <c r="D57" s="1" t="s">
        <v>53</v>
      </c>
      <c r="E57" s="1" t="s">
        <v>32</v>
      </c>
      <c r="F57" s="1" t="s">
        <v>35</v>
      </c>
      <c r="G57" s="1" t="s">
        <v>14</v>
      </c>
      <c r="H57" s="12">
        <v>158.5</v>
      </c>
      <c r="I57" s="12">
        <v>0</v>
      </c>
    </row>
    <row r="58" spans="1:9" x14ac:dyDescent="0.15">
      <c r="A58" s="1" t="s">
        <v>80</v>
      </c>
      <c r="B58" s="1" t="s">
        <v>81</v>
      </c>
      <c r="C58" s="1" t="s">
        <v>82</v>
      </c>
      <c r="D58" s="1" t="s">
        <v>46</v>
      </c>
      <c r="E58" s="1" t="s">
        <v>32</v>
      </c>
      <c r="F58" s="1" t="s">
        <v>33</v>
      </c>
      <c r="G58" s="1" t="s">
        <v>15</v>
      </c>
      <c r="H58" s="12">
        <v>6.5</v>
      </c>
      <c r="I58" s="12">
        <v>0</v>
      </c>
    </row>
    <row r="59" spans="1:9" x14ac:dyDescent="0.15">
      <c r="A59" s="1" t="s">
        <v>80</v>
      </c>
      <c r="B59" s="1" t="s">
        <v>81</v>
      </c>
      <c r="C59" s="1" t="s">
        <v>82</v>
      </c>
      <c r="D59" s="1" t="s">
        <v>46</v>
      </c>
      <c r="E59" s="1" t="s">
        <v>32</v>
      </c>
      <c r="F59" s="1" t="s">
        <v>34</v>
      </c>
      <c r="G59" s="1" t="s">
        <v>15</v>
      </c>
      <c r="H59" s="12">
        <v>2.97</v>
      </c>
      <c r="I59" s="12">
        <v>0</v>
      </c>
    </row>
    <row r="60" spans="1:9" x14ac:dyDescent="0.15">
      <c r="A60" s="1" t="s">
        <v>80</v>
      </c>
      <c r="B60" s="1" t="s">
        <v>81</v>
      </c>
      <c r="C60" s="1" t="s">
        <v>82</v>
      </c>
      <c r="D60" s="1" t="s">
        <v>46</v>
      </c>
      <c r="E60" s="1" t="s">
        <v>32</v>
      </c>
      <c r="F60" s="1" t="s">
        <v>35</v>
      </c>
      <c r="G60" s="1" t="s">
        <v>14</v>
      </c>
      <c r="H60" s="12">
        <v>37.5</v>
      </c>
      <c r="I60" s="12">
        <v>0</v>
      </c>
    </row>
    <row r="61" spans="1:9" x14ac:dyDescent="0.15">
      <c r="A61" s="1" t="s">
        <v>83</v>
      </c>
      <c r="B61" s="1" t="s">
        <v>84</v>
      </c>
      <c r="C61" s="1" t="s">
        <v>85</v>
      </c>
      <c r="D61" s="1" t="s">
        <v>86</v>
      </c>
      <c r="E61" s="1" t="s">
        <v>32</v>
      </c>
      <c r="F61" s="1" t="s">
        <v>33</v>
      </c>
      <c r="G61" s="1" t="s">
        <v>15</v>
      </c>
      <c r="H61" s="12">
        <v>6.5</v>
      </c>
      <c r="I61" s="12">
        <v>0</v>
      </c>
    </row>
    <row r="62" spans="1:9" x14ac:dyDescent="0.15">
      <c r="A62" s="1" t="s">
        <v>83</v>
      </c>
      <c r="B62" s="1" t="s">
        <v>84</v>
      </c>
      <c r="C62" s="1" t="s">
        <v>85</v>
      </c>
      <c r="D62" s="1" t="s">
        <v>86</v>
      </c>
      <c r="E62" s="1" t="s">
        <v>32</v>
      </c>
      <c r="F62" s="1" t="s">
        <v>34</v>
      </c>
      <c r="G62" s="1" t="s">
        <v>15</v>
      </c>
      <c r="H62" s="12">
        <v>2.97</v>
      </c>
      <c r="I62" s="12">
        <v>0</v>
      </c>
    </row>
    <row r="63" spans="1:9" x14ac:dyDescent="0.15">
      <c r="A63" s="1" t="s">
        <v>83</v>
      </c>
      <c r="B63" s="1" t="s">
        <v>84</v>
      </c>
      <c r="C63" s="1" t="s">
        <v>85</v>
      </c>
      <c r="D63" s="1" t="s">
        <v>86</v>
      </c>
      <c r="E63" s="1" t="s">
        <v>32</v>
      </c>
      <c r="F63" s="1" t="s">
        <v>35</v>
      </c>
      <c r="G63" s="1" t="s">
        <v>14</v>
      </c>
      <c r="H63" s="12">
        <v>43</v>
      </c>
      <c r="I63" s="12">
        <v>0</v>
      </c>
    </row>
    <row r="64" spans="1:9" x14ac:dyDescent="0.15">
      <c r="A64" s="1" t="s">
        <v>87</v>
      </c>
      <c r="B64" s="1" t="s">
        <v>88</v>
      </c>
      <c r="C64" s="1" t="s">
        <v>89</v>
      </c>
      <c r="D64" s="1" t="s">
        <v>74</v>
      </c>
      <c r="E64" s="1" t="s">
        <v>32</v>
      </c>
      <c r="F64" s="1" t="s">
        <v>33</v>
      </c>
      <c r="G64" s="1" t="s">
        <v>15</v>
      </c>
      <c r="H64" s="12">
        <v>4.2300000000000004</v>
      </c>
      <c r="I64" s="12">
        <v>0</v>
      </c>
    </row>
    <row r="65" spans="1:9" x14ac:dyDescent="0.15">
      <c r="A65" s="1" t="s">
        <v>87</v>
      </c>
      <c r="B65" s="1" t="s">
        <v>88</v>
      </c>
      <c r="C65" s="1" t="s">
        <v>89</v>
      </c>
      <c r="D65" s="1" t="s">
        <v>74</v>
      </c>
      <c r="E65" s="1" t="s">
        <v>32</v>
      </c>
      <c r="F65" s="1" t="s">
        <v>34</v>
      </c>
      <c r="G65" s="1" t="s">
        <v>15</v>
      </c>
      <c r="H65" s="12">
        <v>2.97</v>
      </c>
      <c r="I65" s="12">
        <v>0</v>
      </c>
    </row>
    <row r="66" spans="1:9" x14ac:dyDescent="0.15">
      <c r="A66" s="1" t="s">
        <v>87</v>
      </c>
      <c r="B66" s="1" t="s">
        <v>88</v>
      </c>
      <c r="C66" s="1" t="s">
        <v>89</v>
      </c>
      <c r="D66" s="1" t="s">
        <v>74</v>
      </c>
      <c r="E66" s="1" t="s">
        <v>32</v>
      </c>
      <c r="F66" s="1" t="s">
        <v>35</v>
      </c>
      <c r="G66" s="1" t="s">
        <v>14</v>
      </c>
      <c r="H66" s="12">
        <v>48.5</v>
      </c>
      <c r="I66" s="12">
        <v>0</v>
      </c>
    </row>
    <row r="67" spans="1:9" x14ac:dyDescent="0.15">
      <c r="A67" s="1" t="s">
        <v>90</v>
      </c>
      <c r="B67" s="1" t="s">
        <v>91</v>
      </c>
      <c r="C67" s="1" t="s">
        <v>92</v>
      </c>
      <c r="D67" s="1" t="s">
        <v>93</v>
      </c>
      <c r="E67" s="1" t="s">
        <v>32</v>
      </c>
      <c r="F67" s="1" t="s">
        <v>39</v>
      </c>
      <c r="G67" s="1" t="s">
        <v>11</v>
      </c>
      <c r="H67" s="12">
        <v>44.01</v>
      </c>
      <c r="I67" s="12">
        <v>0</v>
      </c>
    </row>
    <row r="68" spans="1:9" x14ac:dyDescent="0.15">
      <c r="A68" s="1" t="s">
        <v>90</v>
      </c>
      <c r="B68" s="1" t="s">
        <v>91</v>
      </c>
      <c r="C68" s="1" t="s">
        <v>92</v>
      </c>
      <c r="D68" s="1" t="s">
        <v>93</v>
      </c>
      <c r="E68" s="1" t="s">
        <v>32</v>
      </c>
      <c r="F68" s="1" t="s">
        <v>33</v>
      </c>
      <c r="G68" s="1" t="s">
        <v>15</v>
      </c>
      <c r="H68" s="12">
        <v>6.5</v>
      </c>
      <c r="I68" s="12">
        <v>0</v>
      </c>
    </row>
    <row r="69" spans="1:9" x14ac:dyDescent="0.15">
      <c r="A69" s="1" t="s">
        <v>90</v>
      </c>
      <c r="B69" s="1" t="s">
        <v>91</v>
      </c>
      <c r="C69" s="1" t="s">
        <v>92</v>
      </c>
      <c r="D69" s="1" t="s">
        <v>93</v>
      </c>
      <c r="E69" s="1" t="s">
        <v>32</v>
      </c>
      <c r="F69" s="1" t="s">
        <v>34</v>
      </c>
      <c r="G69" s="1" t="s">
        <v>15</v>
      </c>
      <c r="H69" s="12">
        <v>2.97</v>
      </c>
      <c r="I69" s="12">
        <v>0</v>
      </c>
    </row>
    <row r="70" spans="1:9" x14ac:dyDescent="0.15">
      <c r="A70" s="1" t="s">
        <v>90</v>
      </c>
      <c r="B70" s="1" t="s">
        <v>91</v>
      </c>
      <c r="C70" s="1" t="s">
        <v>92</v>
      </c>
      <c r="D70" s="1" t="s">
        <v>93</v>
      </c>
      <c r="E70" s="1" t="s">
        <v>32</v>
      </c>
      <c r="F70" s="1" t="s">
        <v>41</v>
      </c>
      <c r="G70" s="1" t="s">
        <v>11</v>
      </c>
      <c r="H70" s="12">
        <v>552.11</v>
      </c>
      <c r="I70" s="12">
        <v>0</v>
      </c>
    </row>
    <row r="71" spans="1:9" x14ac:dyDescent="0.15">
      <c r="A71" s="1" t="s">
        <v>90</v>
      </c>
      <c r="B71" s="1" t="s">
        <v>91</v>
      </c>
      <c r="C71" s="1" t="s">
        <v>92</v>
      </c>
      <c r="D71" s="1" t="s">
        <v>93</v>
      </c>
      <c r="E71" s="1" t="s">
        <v>32</v>
      </c>
      <c r="F71" s="1" t="s">
        <v>35</v>
      </c>
      <c r="G71" s="1" t="s">
        <v>14</v>
      </c>
      <c r="H71" s="12">
        <v>54</v>
      </c>
      <c r="I71" s="12">
        <v>0</v>
      </c>
    </row>
    <row r="72" spans="1:9" x14ac:dyDescent="0.15">
      <c r="A72" s="1" t="s">
        <v>94</v>
      </c>
      <c r="B72" s="1" t="s">
        <v>95</v>
      </c>
      <c r="C72" s="1" t="s">
        <v>96</v>
      </c>
      <c r="D72" s="1" t="s">
        <v>97</v>
      </c>
      <c r="E72" s="1" t="s">
        <v>32</v>
      </c>
      <c r="F72" s="1" t="s">
        <v>98</v>
      </c>
      <c r="G72" s="1" t="s">
        <v>15</v>
      </c>
      <c r="H72" s="12">
        <v>12.74</v>
      </c>
      <c r="I72" s="12">
        <v>0</v>
      </c>
    </row>
    <row r="73" spans="1:9" x14ac:dyDescent="0.15">
      <c r="A73" s="1" t="s">
        <v>94</v>
      </c>
      <c r="B73" s="1" t="s">
        <v>95</v>
      </c>
      <c r="C73" s="1" t="s">
        <v>96</v>
      </c>
      <c r="D73" s="1" t="s">
        <v>97</v>
      </c>
      <c r="E73" s="1" t="s">
        <v>32</v>
      </c>
      <c r="F73" s="1" t="s">
        <v>33</v>
      </c>
      <c r="G73" s="1" t="s">
        <v>15</v>
      </c>
      <c r="H73" s="12">
        <v>6.5</v>
      </c>
      <c r="I73" s="12">
        <v>0</v>
      </c>
    </row>
    <row r="74" spans="1:9" x14ac:dyDescent="0.15">
      <c r="A74" s="1" t="s">
        <v>94</v>
      </c>
      <c r="B74" s="1" t="s">
        <v>95</v>
      </c>
      <c r="C74" s="1" t="s">
        <v>96</v>
      </c>
      <c r="D74" s="1" t="s">
        <v>97</v>
      </c>
      <c r="E74" s="1" t="s">
        <v>32</v>
      </c>
      <c r="F74" s="1" t="s">
        <v>34</v>
      </c>
      <c r="G74" s="1" t="s">
        <v>15</v>
      </c>
      <c r="H74" s="12">
        <v>2.97</v>
      </c>
      <c r="I74" s="12">
        <v>0</v>
      </c>
    </row>
    <row r="75" spans="1:9" x14ac:dyDescent="0.15">
      <c r="A75" s="1" t="s">
        <v>94</v>
      </c>
      <c r="B75" s="1" t="s">
        <v>95</v>
      </c>
      <c r="C75" s="1" t="s">
        <v>96</v>
      </c>
      <c r="D75" s="1" t="s">
        <v>97</v>
      </c>
      <c r="E75" s="1" t="s">
        <v>32</v>
      </c>
      <c r="F75" s="1" t="s">
        <v>35</v>
      </c>
      <c r="G75" s="1" t="s">
        <v>14</v>
      </c>
      <c r="H75" s="12">
        <v>59.5</v>
      </c>
      <c r="I75" s="12">
        <v>0</v>
      </c>
    </row>
    <row r="76" spans="1:9" x14ac:dyDescent="0.15">
      <c r="A76" s="1" t="s">
        <v>99</v>
      </c>
      <c r="B76" s="1" t="s">
        <v>100</v>
      </c>
      <c r="C76" s="1" t="s">
        <v>101</v>
      </c>
      <c r="D76" s="1" t="s">
        <v>102</v>
      </c>
      <c r="E76" s="1" t="s">
        <v>32</v>
      </c>
      <c r="F76" s="1" t="s">
        <v>70</v>
      </c>
      <c r="G76" s="1" t="s">
        <v>15</v>
      </c>
      <c r="H76" s="12">
        <v>13.65</v>
      </c>
      <c r="I76" s="12">
        <v>0</v>
      </c>
    </row>
    <row r="77" spans="1:9" x14ac:dyDescent="0.15">
      <c r="A77" s="1" t="s">
        <v>99</v>
      </c>
      <c r="B77" s="1" t="s">
        <v>100</v>
      </c>
      <c r="C77" s="1" t="s">
        <v>101</v>
      </c>
      <c r="D77" s="1" t="s">
        <v>102</v>
      </c>
      <c r="E77" s="1" t="s">
        <v>32</v>
      </c>
      <c r="F77" s="1" t="s">
        <v>98</v>
      </c>
      <c r="G77" s="1" t="s">
        <v>15</v>
      </c>
      <c r="H77" s="12">
        <v>21</v>
      </c>
      <c r="I77" s="12">
        <v>0</v>
      </c>
    </row>
    <row r="78" spans="1:9" x14ac:dyDescent="0.15">
      <c r="A78" s="1" t="s">
        <v>99</v>
      </c>
      <c r="B78" s="1" t="s">
        <v>100</v>
      </c>
      <c r="C78" s="1" t="s">
        <v>101</v>
      </c>
      <c r="D78" s="1" t="s">
        <v>102</v>
      </c>
      <c r="E78" s="1" t="s">
        <v>32</v>
      </c>
      <c r="F78" s="1" t="s">
        <v>39</v>
      </c>
      <c r="G78" s="1" t="s">
        <v>11</v>
      </c>
      <c r="H78" s="12">
        <v>36.340000000000003</v>
      </c>
      <c r="I78" s="12">
        <v>0</v>
      </c>
    </row>
    <row r="79" spans="1:9" x14ac:dyDescent="0.15">
      <c r="A79" s="1" t="s">
        <v>99</v>
      </c>
      <c r="B79" s="1" t="s">
        <v>100</v>
      </c>
      <c r="C79" s="1" t="s">
        <v>101</v>
      </c>
      <c r="D79" s="1" t="s">
        <v>102</v>
      </c>
      <c r="E79" s="1" t="s">
        <v>32</v>
      </c>
      <c r="F79" s="1" t="s">
        <v>40</v>
      </c>
      <c r="G79" s="1" t="s">
        <v>15</v>
      </c>
      <c r="H79" s="12">
        <v>19.93</v>
      </c>
      <c r="I79" s="12">
        <v>0</v>
      </c>
    </row>
    <row r="80" spans="1:9" x14ac:dyDescent="0.15">
      <c r="A80" s="1" t="s">
        <v>99</v>
      </c>
      <c r="B80" s="1" t="s">
        <v>100</v>
      </c>
      <c r="C80" s="1" t="s">
        <v>101</v>
      </c>
      <c r="D80" s="1" t="s">
        <v>102</v>
      </c>
      <c r="E80" s="1" t="s">
        <v>32</v>
      </c>
      <c r="F80" s="1" t="s">
        <v>33</v>
      </c>
      <c r="G80" s="1" t="s">
        <v>15</v>
      </c>
      <c r="H80" s="12">
        <v>6.5</v>
      </c>
      <c r="I80" s="12">
        <v>0</v>
      </c>
    </row>
    <row r="81" spans="1:9" x14ac:dyDescent="0.15">
      <c r="A81" s="1" t="s">
        <v>99</v>
      </c>
      <c r="B81" s="1" t="s">
        <v>100</v>
      </c>
      <c r="C81" s="1" t="s">
        <v>101</v>
      </c>
      <c r="D81" s="1" t="s">
        <v>102</v>
      </c>
      <c r="E81" s="1" t="s">
        <v>32</v>
      </c>
      <c r="F81" s="1" t="s">
        <v>34</v>
      </c>
      <c r="G81" s="1" t="s">
        <v>15</v>
      </c>
      <c r="H81" s="12">
        <v>2.97</v>
      </c>
      <c r="I81" s="12">
        <v>0</v>
      </c>
    </row>
    <row r="82" spans="1:9" x14ac:dyDescent="0.15">
      <c r="A82" s="1" t="s">
        <v>99</v>
      </c>
      <c r="B82" s="1" t="s">
        <v>100</v>
      </c>
      <c r="C82" s="1" t="s">
        <v>101</v>
      </c>
      <c r="D82" s="1" t="s">
        <v>102</v>
      </c>
      <c r="E82" s="1" t="s">
        <v>32</v>
      </c>
      <c r="F82" s="1" t="s">
        <v>41</v>
      </c>
      <c r="G82" s="1" t="s">
        <v>13</v>
      </c>
      <c r="H82" s="12">
        <v>1107.54</v>
      </c>
      <c r="I82" s="12">
        <v>0</v>
      </c>
    </row>
    <row r="83" spans="1:9" x14ac:dyDescent="0.15">
      <c r="A83" s="1" t="s">
        <v>99</v>
      </c>
      <c r="B83" s="1" t="s">
        <v>100</v>
      </c>
      <c r="C83" s="1" t="s">
        <v>101</v>
      </c>
      <c r="D83" s="1" t="s">
        <v>102</v>
      </c>
      <c r="E83" s="1" t="s">
        <v>32</v>
      </c>
      <c r="F83" s="1" t="s">
        <v>42</v>
      </c>
      <c r="G83" s="1" t="s">
        <v>11</v>
      </c>
      <c r="H83" s="12">
        <v>15.45</v>
      </c>
      <c r="I83" s="12">
        <v>0</v>
      </c>
    </row>
    <row r="84" spans="1:9" x14ac:dyDescent="0.15">
      <c r="A84" s="1" t="s">
        <v>99</v>
      </c>
      <c r="B84" s="1" t="s">
        <v>100</v>
      </c>
      <c r="C84" s="1" t="s">
        <v>101</v>
      </c>
      <c r="D84" s="1" t="s">
        <v>102</v>
      </c>
      <c r="E84" s="1" t="s">
        <v>32</v>
      </c>
      <c r="F84" s="1" t="s">
        <v>76</v>
      </c>
      <c r="G84" s="1" t="s">
        <v>15</v>
      </c>
      <c r="H84" s="12">
        <v>21.17</v>
      </c>
      <c r="I84" s="12">
        <v>0</v>
      </c>
    </row>
    <row r="85" spans="1:9" x14ac:dyDescent="0.15">
      <c r="A85" s="1" t="s">
        <v>99</v>
      </c>
      <c r="B85" s="1" t="s">
        <v>100</v>
      </c>
      <c r="C85" s="1" t="s">
        <v>101</v>
      </c>
      <c r="D85" s="1" t="s">
        <v>102</v>
      </c>
      <c r="E85" s="1" t="s">
        <v>32</v>
      </c>
      <c r="F85" s="1" t="s">
        <v>35</v>
      </c>
      <c r="G85" s="1" t="s">
        <v>14</v>
      </c>
      <c r="H85" s="12">
        <v>65</v>
      </c>
      <c r="I85" s="12">
        <v>0</v>
      </c>
    </row>
    <row r="86" spans="1:9" x14ac:dyDescent="0.15">
      <c r="A86" s="1" t="s">
        <v>103</v>
      </c>
      <c r="B86" s="1" t="s">
        <v>104</v>
      </c>
      <c r="C86" s="1" t="s">
        <v>105</v>
      </c>
      <c r="D86" s="1" t="s">
        <v>106</v>
      </c>
      <c r="E86" s="1" t="s">
        <v>32</v>
      </c>
      <c r="F86" s="1" t="s">
        <v>39</v>
      </c>
      <c r="G86" s="1" t="s">
        <v>11</v>
      </c>
      <c r="H86" s="12">
        <v>18.16</v>
      </c>
      <c r="I86" s="12">
        <v>0</v>
      </c>
    </row>
    <row r="87" spans="1:9" x14ac:dyDescent="0.15">
      <c r="A87" s="1" t="s">
        <v>103</v>
      </c>
      <c r="B87" s="1" t="s">
        <v>104</v>
      </c>
      <c r="C87" s="1" t="s">
        <v>105</v>
      </c>
      <c r="D87" s="1" t="s">
        <v>106</v>
      </c>
      <c r="E87" s="1" t="s">
        <v>32</v>
      </c>
      <c r="F87" s="1" t="s">
        <v>33</v>
      </c>
      <c r="G87" s="1" t="s">
        <v>15</v>
      </c>
      <c r="H87" s="12">
        <v>6.5</v>
      </c>
      <c r="I87" s="12">
        <v>6.5</v>
      </c>
    </row>
    <row r="88" spans="1:9" x14ac:dyDescent="0.15">
      <c r="A88" s="1" t="s">
        <v>103</v>
      </c>
      <c r="B88" s="1" t="s">
        <v>104</v>
      </c>
      <c r="C88" s="1" t="s">
        <v>105</v>
      </c>
      <c r="D88" s="1" t="s">
        <v>106</v>
      </c>
      <c r="E88" s="1" t="s">
        <v>32</v>
      </c>
      <c r="F88" s="1" t="s">
        <v>34</v>
      </c>
      <c r="G88" s="1" t="s">
        <v>15</v>
      </c>
      <c r="H88" s="12">
        <v>2.97</v>
      </c>
      <c r="I88" s="12">
        <v>2.97</v>
      </c>
    </row>
    <row r="89" spans="1:9" x14ac:dyDescent="0.15">
      <c r="A89" s="1" t="s">
        <v>103</v>
      </c>
      <c r="B89" s="1" t="s">
        <v>104</v>
      </c>
      <c r="C89" s="1" t="s">
        <v>105</v>
      </c>
      <c r="D89" s="1" t="s">
        <v>106</v>
      </c>
      <c r="E89" s="1" t="s">
        <v>32</v>
      </c>
      <c r="F89" s="1" t="s">
        <v>41</v>
      </c>
      <c r="G89" s="1" t="s">
        <v>11</v>
      </c>
      <c r="H89" s="12">
        <v>861.41</v>
      </c>
      <c r="I89" s="12">
        <v>0</v>
      </c>
    </row>
    <row r="90" spans="1:9" x14ac:dyDescent="0.15">
      <c r="A90" s="1" t="s">
        <v>103</v>
      </c>
      <c r="B90" s="1" t="s">
        <v>104</v>
      </c>
      <c r="C90" s="1" t="s">
        <v>105</v>
      </c>
      <c r="D90" s="1" t="s">
        <v>106</v>
      </c>
      <c r="E90" s="1" t="s">
        <v>32</v>
      </c>
      <c r="F90" s="1" t="s">
        <v>42</v>
      </c>
      <c r="G90" s="1" t="s">
        <v>11</v>
      </c>
      <c r="H90" s="12">
        <v>7.71</v>
      </c>
      <c r="I90" s="12">
        <v>0</v>
      </c>
    </row>
    <row r="91" spans="1:9" x14ac:dyDescent="0.15">
      <c r="A91" s="1" t="s">
        <v>103</v>
      </c>
      <c r="B91" s="1" t="s">
        <v>104</v>
      </c>
      <c r="C91" s="1" t="s">
        <v>105</v>
      </c>
      <c r="D91" s="1" t="s">
        <v>106</v>
      </c>
      <c r="E91" s="1" t="s">
        <v>32</v>
      </c>
      <c r="F91" s="1" t="s">
        <v>76</v>
      </c>
      <c r="G91" s="1" t="s">
        <v>15</v>
      </c>
      <c r="H91" s="12">
        <v>19.61</v>
      </c>
      <c r="I91" s="12">
        <v>19.61</v>
      </c>
    </row>
    <row r="92" spans="1:9" x14ac:dyDescent="0.15">
      <c r="A92" s="1" t="s">
        <v>103</v>
      </c>
      <c r="B92" s="1" t="s">
        <v>104</v>
      </c>
      <c r="C92" s="1" t="s">
        <v>105</v>
      </c>
      <c r="D92" s="1" t="s">
        <v>106</v>
      </c>
      <c r="E92" s="1" t="s">
        <v>32</v>
      </c>
      <c r="F92" s="1" t="s">
        <v>35</v>
      </c>
      <c r="G92" s="1" t="s">
        <v>14</v>
      </c>
      <c r="H92" s="12">
        <v>191.5</v>
      </c>
      <c r="I92" s="12">
        <v>0</v>
      </c>
    </row>
    <row r="93" spans="1:9" x14ac:dyDescent="0.15">
      <c r="A93" s="1" t="s">
        <v>107</v>
      </c>
      <c r="B93" s="1" t="s">
        <v>108</v>
      </c>
      <c r="C93" s="1" t="s">
        <v>109</v>
      </c>
      <c r="D93" s="1" t="s">
        <v>110</v>
      </c>
      <c r="E93" s="1" t="s">
        <v>32</v>
      </c>
      <c r="F93" s="1" t="s">
        <v>39</v>
      </c>
      <c r="G93" s="1" t="s">
        <v>11</v>
      </c>
      <c r="H93" s="12">
        <v>44.01</v>
      </c>
      <c r="I93" s="12">
        <v>0</v>
      </c>
    </row>
    <row r="94" spans="1:9" x14ac:dyDescent="0.15">
      <c r="A94" s="1" t="s">
        <v>107</v>
      </c>
      <c r="B94" s="1" t="s">
        <v>108</v>
      </c>
      <c r="C94" s="1" t="s">
        <v>109</v>
      </c>
      <c r="D94" s="1" t="s">
        <v>110</v>
      </c>
      <c r="E94" s="1" t="s">
        <v>32</v>
      </c>
      <c r="F94" s="1" t="s">
        <v>33</v>
      </c>
      <c r="G94" s="1" t="s">
        <v>15</v>
      </c>
      <c r="H94" s="12">
        <v>6.5</v>
      </c>
      <c r="I94" s="12">
        <v>0</v>
      </c>
    </row>
    <row r="95" spans="1:9" x14ac:dyDescent="0.15">
      <c r="A95" s="1" t="s">
        <v>107</v>
      </c>
      <c r="B95" s="1" t="s">
        <v>108</v>
      </c>
      <c r="C95" s="1" t="s">
        <v>109</v>
      </c>
      <c r="D95" s="1" t="s">
        <v>110</v>
      </c>
      <c r="E95" s="1" t="s">
        <v>32</v>
      </c>
      <c r="F95" s="1" t="s">
        <v>34</v>
      </c>
      <c r="G95" s="1" t="s">
        <v>15</v>
      </c>
      <c r="H95" s="12">
        <v>2.97</v>
      </c>
      <c r="I95" s="12">
        <v>0</v>
      </c>
    </row>
    <row r="96" spans="1:9" x14ac:dyDescent="0.15">
      <c r="A96" s="1" t="s">
        <v>107</v>
      </c>
      <c r="B96" s="1" t="s">
        <v>108</v>
      </c>
      <c r="C96" s="1" t="s">
        <v>109</v>
      </c>
      <c r="D96" s="1" t="s">
        <v>110</v>
      </c>
      <c r="E96" s="1" t="s">
        <v>32</v>
      </c>
      <c r="F96" s="1" t="s">
        <v>41</v>
      </c>
      <c r="G96" s="1" t="s">
        <v>11</v>
      </c>
      <c r="H96" s="12">
        <v>743.53</v>
      </c>
      <c r="I96" s="12">
        <v>0</v>
      </c>
    </row>
    <row r="97" spans="1:9" x14ac:dyDescent="0.15">
      <c r="A97" s="1" t="s">
        <v>107</v>
      </c>
      <c r="B97" s="1" t="s">
        <v>108</v>
      </c>
      <c r="C97" s="1" t="s">
        <v>109</v>
      </c>
      <c r="D97" s="1" t="s">
        <v>110</v>
      </c>
      <c r="E97" s="1" t="s">
        <v>32</v>
      </c>
      <c r="F97" s="1" t="s">
        <v>42</v>
      </c>
      <c r="G97" s="1" t="s">
        <v>11</v>
      </c>
      <c r="H97" s="12">
        <v>7.71</v>
      </c>
      <c r="I97" s="12">
        <v>0</v>
      </c>
    </row>
    <row r="98" spans="1:9" x14ac:dyDescent="0.15">
      <c r="A98" s="1" t="s">
        <v>107</v>
      </c>
      <c r="B98" s="1" t="s">
        <v>108</v>
      </c>
      <c r="C98" s="1" t="s">
        <v>109</v>
      </c>
      <c r="D98" s="1" t="s">
        <v>110</v>
      </c>
      <c r="E98" s="1" t="s">
        <v>32</v>
      </c>
      <c r="F98" s="1" t="s">
        <v>35</v>
      </c>
      <c r="G98" s="1" t="s">
        <v>14</v>
      </c>
      <c r="H98" s="12">
        <v>70.5</v>
      </c>
      <c r="I98" s="12">
        <v>0</v>
      </c>
    </row>
    <row r="99" spans="1:9" x14ac:dyDescent="0.15">
      <c r="A99" s="1" t="s">
        <v>111</v>
      </c>
      <c r="B99" s="1" t="s">
        <v>112</v>
      </c>
      <c r="C99" s="1" t="s">
        <v>113</v>
      </c>
      <c r="D99" s="1" t="s">
        <v>69</v>
      </c>
      <c r="E99" s="1" t="s">
        <v>32</v>
      </c>
      <c r="F99" s="1" t="s">
        <v>39</v>
      </c>
      <c r="G99" s="1" t="s">
        <v>11</v>
      </c>
      <c r="H99" s="12">
        <v>18.16</v>
      </c>
      <c r="I99" s="12">
        <v>0</v>
      </c>
    </row>
    <row r="100" spans="1:9" x14ac:dyDescent="0.15">
      <c r="A100" s="1" t="s">
        <v>111</v>
      </c>
      <c r="B100" s="1" t="s">
        <v>112</v>
      </c>
      <c r="C100" s="1" t="s">
        <v>113</v>
      </c>
      <c r="D100" s="1" t="s">
        <v>69</v>
      </c>
      <c r="E100" s="1" t="s">
        <v>32</v>
      </c>
      <c r="F100" s="1" t="s">
        <v>33</v>
      </c>
      <c r="G100" s="1" t="s">
        <v>15</v>
      </c>
      <c r="H100" s="12">
        <v>6.5</v>
      </c>
      <c r="I100" s="12">
        <v>0</v>
      </c>
    </row>
    <row r="101" spans="1:9" x14ac:dyDescent="0.15">
      <c r="A101" s="1" t="s">
        <v>111</v>
      </c>
      <c r="B101" s="1" t="s">
        <v>112</v>
      </c>
      <c r="C101" s="1" t="s">
        <v>113</v>
      </c>
      <c r="D101" s="1" t="s">
        <v>69</v>
      </c>
      <c r="E101" s="1" t="s">
        <v>32</v>
      </c>
      <c r="F101" s="1" t="s">
        <v>34</v>
      </c>
      <c r="G101" s="1" t="s">
        <v>15</v>
      </c>
      <c r="H101" s="12">
        <v>2.97</v>
      </c>
      <c r="I101" s="12">
        <v>0</v>
      </c>
    </row>
    <row r="102" spans="1:9" x14ac:dyDescent="0.15">
      <c r="A102" s="1" t="s">
        <v>111</v>
      </c>
      <c r="B102" s="1" t="s">
        <v>112</v>
      </c>
      <c r="C102" s="1" t="s">
        <v>113</v>
      </c>
      <c r="D102" s="1" t="s">
        <v>69</v>
      </c>
      <c r="E102" s="1" t="s">
        <v>32</v>
      </c>
      <c r="F102" s="1" t="s">
        <v>41</v>
      </c>
      <c r="G102" s="1" t="s">
        <v>13</v>
      </c>
      <c r="H102" s="12">
        <v>553.78</v>
      </c>
      <c r="I102" s="12">
        <v>0</v>
      </c>
    </row>
    <row r="103" spans="1:9" x14ac:dyDescent="0.15">
      <c r="A103" s="1" t="s">
        <v>111</v>
      </c>
      <c r="B103" s="1" t="s">
        <v>112</v>
      </c>
      <c r="C103" s="1" t="s">
        <v>113</v>
      </c>
      <c r="D103" s="1" t="s">
        <v>69</v>
      </c>
      <c r="E103" s="1" t="s">
        <v>32</v>
      </c>
      <c r="F103" s="1" t="s">
        <v>42</v>
      </c>
      <c r="G103" s="1" t="s">
        <v>11</v>
      </c>
      <c r="H103" s="12">
        <v>7.71</v>
      </c>
      <c r="I103" s="12">
        <v>0</v>
      </c>
    </row>
    <row r="104" spans="1:9" x14ac:dyDescent="0.15">
      <c r="A104" s="1" t="s">
        <v>111</v>
      </c>
      <c r="B104" s="1" t="s">
        <v>112</v>
      </c>
      <c r="C104" s="1" t="s">
        <v>113</v>
      </c>
      <c r="D104" s="1" t="s">
        <v>69</v>
      </c>
      <c r="E104" s="1" t="s">
        <v>32</v>
      </c>
      <c r="F104" s="1" t="s">
        <v>35</v>
      </c>
      <c r="G104" s="1" t="s">
        <v>14</v>
      </c>
      <c r="H104" s="12">
        <v>197</v>
      </c>
      <c r="I104" s="12">
        <v>0</v>
      </c>
    </row>
    <row r="105" spans="1:9" x14ac:dyDescent="0.15">
      <c r="A105" s="1" t="s">
        <v>114</v>
      </c>
      <c r="B105" s="1" t="s">
        <v>115</v>
      </c>
      <c r="C105" s="1" t="s">
        <v>116</v>
      </c>
      <c r="D105" s="1" t="s">
        <v>117</v>
      </c>
      <c r="E105" s="1" t="s">
        <v>32</v>
      </c>
      <c r="F105" s="1" t="s">
        <v>39</v>
      </c>
      <c r="G105" s="1" t="s">
        <v>11</v>
      </c>
      <c r="H105" s="12">
        <v>38.049999999999997</v>
      </c>
      <c r="I105" s="12">
        <v>0</v>
      </c>
    </row>
    <row r="106" spans="1:9" x14ac:dyDescent="0.15">
      <c r="A106" s="1" t="s">
        <v>114</v>
      </c>
      <c r="B106" s="1" t="s">
        <v>115</v>
      </c>
      <c r="C106" s="1" t="s">
        <v>116</v>
      </c>
      <c r="D106" s="1" t="s">
        <v>117</v>
      </c>
      <c r="E106" s="1" t="s">
        <v>32</v>
      </c>
      <c r="F106" s="1" t="s">
        <v>33</v>
      </c>
      <c r="G106" s="1" t="s">
        <v>15</v>
      </c>
      <c r="H106" s="12">
        <v>6.5</v>
      </c>
      <c r="I106" s="12">
        <v>0</v>
      </c>
    </row>
    <row r="107" spans="1:9" x14ac:dyDescent="0.15">
      <c r="A107" s="1" t="s">
        <v>114</v>
      </c>
      <c r="B107" s="1" t="s">
        <v>115</v>
      </c>
      <c r="C107" s="1" t="s">
        <v>116</v>
      </c>
      <c r="D107" s="1" t="s">
        <v>117</v>
      </c>
      <c r="E107" s="1" t="s">
        <v>32</v>
      </c>
      <c r="F107" s="1" t="s">
        <v>34</v>
      </c>
      <c r="G107" s="1" t="s">
        <v>15</v>
      </c>
      <c r="H107" s="12">
        <v>2.97</v>
      </c>
      <c r="I107" s="12">
        <v>0</v>
      </c>
    </row>
    <row r="108" spans="1:9" x14ac:dyDescent="0.15">
      <c r="A108" s="1" t="s">
        <v>114</v>
      </c>
      <c r="B108" s="1" t="s">
        <v>115</v>
      </c>
      <c r="C108" s="1" t="s">
        <v>116</v>
      </c>
      <c r="D108" s="1" t="s">
        <v>117</v>
      </c>
      <c r="E108" s="1" t="s">
        <v>32</v>
      </c>
      <c r="F108" s="1" t="s">
        <v>41</v>
      </c>
      <c r="G108" s="1" t="s">
        <v>11</v>
      </c>
      <c r="H108" s="12">
        <v>1483.39</v>
      </c>
      <c r="I108" s="12">
        <v>0</v>
      </c>
    </row>
    <row r="109" spans="1:9" x14ac:dyDescent="0.15">
      <c r="A109" s="1" t="s">
        <v>114</v>
      </c>
      <c r="B109" s="1" t="s">
        <v>115</v>
      </c>
      <c r="C109" s="1" t="s">
        <v>116</v>
      </c>
      <c r="D109" s="1" t="s">
        <v>117</v>
      </c>
      <c r="E109" s="1" t="s">
        <v>32</v>
      </c>
      <c r="F109" s="1" t="s">
        <v>75</v>
      </c>
      <c r="G109" s="1" t="s">
        <v>15</v>
      </c>
      <c r="H109" s="12">
        <v>45.7</v>
      </c>
      <c r="I109" s="12">
        <v>0</v>
      </c>
    </row>
    <row r="110" spans="1:9" x14ac:dyDescent="0.15">
      <c r="A110" s="1" t="s">
        <v>114</v>
      </c>
      <c r="B110" s="1" t="s">
        <v>115</v>
      </c>
      <c r="C110" s="1" t="s">
        <v>116</v>
      </c>
      <c r="D110" s="1" t="s">
        <v>117</v>
      </c>
      <c r="E110" s="1" t="s">
        <v>32</v>
      </c>
      <c r="F110" s="1" t="s">
        <v>42</v>
      </c>
      <c r="G110" s="1" t="s">
        <v>11</v>
      </c>
      <c r="H110" s="12">
        <v>15.6</v>
      </c>
      <c r="I110" s="12">
        <v>0</v>
      </c>
    </row>
    <row r="111" spans="1:9" x14ac:dyDescent="0.15">
      <c r="A111" s="1" t="s">
        <v>114</v>
      </c>
      <c r="B111" s="1" t="s">
        <v>115</v>
      </c>
      <c r="C111" s="1" t="s">
        <v>116</v>
      </c>
      <c r="D111" s="1" t="s">
        <v>117</v>
      </c>
      <c r="E111" s="1" t="s">
        <v>32</v>
      </c>
      <c r="F111" s="1" t="s">
        <v>76</v>
      </c>
      <c r="G111" s="1" t="s">
        <v>15</v>
      </c>
      <c r="H111" s="12">
        <v>5.05</v>
      </c>
      <c r="I111" s="12">
        <v>0</v>
      </c>
    </row>
    <row r="112" spans="1:9" x14ac:dyDescent="0.15">
      <c r="A112" s="1" t="s">
        <v>114</v>
      </c>
      <c r="B112" s="1" t="s">
        <v>115</v>
      </c>
      <c r="C112" s="1" t="s">
        <v>116</v>
      </c>
      <c r="D112" s="1" t="s">
        <v>117</v>
      </c>
      <c r="E112" s="1" t="s">
        <v>32</v>
      </c>
      <c r="F112" s="1" t="s">
        <v>35</v>
      </c>
      <c r="G112" s="1" t="s">
        <v>14</v>
      </c>
      <c r="H112" s="12">
        <v>76</v>
      </c>
      <c r="I112" s="12">
        <v>0</v>
      </c>
    </row>
    <row r="113" spans="1:9" x14ac:dyDescent="0.15">
      <c r="A113" s="1" t="s">
        <v>118</v>
      </c>
      <c r="B113" s="1" t="s">
        <v>119</v>
      </c>
      <c r="C113" s="1" t="s">
        <v>120</v>
      </c>
      <c r="D113" s="1" t="s">
        <v>69</v>
      </c>
      <c r="E113" s="1" t="s">
        <v>32</v>
      </c>
      <c r="F113" s="1" t="s">
        <v>70</v>
      </c>
      <c r="G113" s="1" t="s">
        <v>15</v>
      </c>
      <c r="H113" s="12">
        <v>8.7100000000000009</v>
      </c>
      <c r="I113" s="12">
        <v>0</v>
      </c>
    </row>
    <row r="114" spans="1:9" x14ac:dyDescent="0.15">
      <c r="A114" s="1" t="s">
        <v>118</v>
      </c>
      <c r="B114" s="1" t="s">
        <v>119</v>
      </c>
      <c r="C114" s="1" t="s">
        <v>120</v>
      </c>
      <c r="D114" s="1" t="s">
        <v>69</v>
      </c>
      <c r="E114" s="1" t="s">
        <v>32</v>
      </c>
      <c r="F114" s="1" t="s">
        <v>39</v>
      </c>
      <c r="G114" s="1" t="s">
        <v>11</v>
      </c>
      <c r="H114" s="12">
        <v>87.99</v>
      </c>
      <c r="I114" s="12">
        <v>0</v>
      </c>
    </row>
    <row r="115" spans="1:9" x14ac:dyDescent="0.15">
      <c r="A115" s="1" t="s">
        <v>118</v>
      </c>
      <c r="B115" s="1" t="s">
        <v>119</v>
      </c>
      <c r="C115" s="1" t="s">
        <v>120</v>
      </c>
      <c r="D115" s="1" t="s">
        <v>69</v>
      </c>
      <c r="E115" s="1" t="s">
        <v>32</v>
      </c>
      <c r="F115" s="1" t="s">
        <v>33</v>
      </c>
      <c r="G115" s="1" t="s">
        <v>15</v>
      </c>
      <c r="H115" s="12">
        <v>6.5</v>
      </c>
      <c r="I115" s="12">
        <v>0</v>
      </c>
    </row>
    <row r="116" spans="1:9" x14ac:dyDescent="0.15">
      <c r="A116" s="1" t="s">
        <v>118</v>
      </c>
      <c r="B116" s="1" t="s">
        <v>119</v>
      </c>
      <c r="C116" s="1" t="s">
        <v>120</v>
      </c>
      <c r="D116" s="1" t="s">
        <v>69</v>
      </c>
      <c r="E116" s="1" t="s">
        <v>32</v>
      </c>
      <c r="F116" s="1" t="s">
        <v>34</v>
      </c>
      <c r="G116" s="1" t="s">
        <v>15</v>
      </c>
      <c r="H116" s="12">
        <v>2.97</v>
      </c>
      <c r="I116" s="12">
        <v>0</v>
      </c>
    </row>
    <row r="117" spans="1:9" x14ac:dyDescent="0.15">
      <c r="A117" s="1" t="s">
        <v>118</v>
      </c>
      <c r="B117" s="1" t="s">
        <v>119</v>
      </c>
      <c r="C117" s="1" t="s">
        <v>120</v>
      </c>
      <c r="D117" s="1" t="s">
        <v>69</v>
      </c>
      <c r="E117" s="1" t="s">
        <v>32</v>
      </c>
      <c r="F117" s="1" t="s">
        <v>41</v>
      </c>
      <c r="G117" s="1" t="s">
        <v>11</v>
      </c>
      <c r="H117" s="12">
        <v>552.11</v>
      </c>
      <c r="I117" s="12">
        <v>0</v>
      </c>
    </row>
    <row r="118" spans="1:9" x14ac:dyDescent="0.15">
      <c r="A118" s="1" t="s">
        <v>118</v>
      </c>
      <c r="B118" s="1" t="s">
        <v>119</v>
      </c>
      <c r="C118" s="1" t="s">
        <v>120</v>
      </c>
      <c r="D118" s="1" t="s">
        <v>69</v>
      </c>
      <c r="E118" s="1" t="s">
        <v>32</v>
      </c>
      <c r="F118" s="1" t="s">
        <v>75</v>
      </c>
      <c r="G118" s="1" t="s">
        <v>15</v>
      </c>
      <c r="H118" s="12">
        <v>54.99</v>
      </c>
      <c r="I118" s="12">
        <v>0</v>
      </c>
    </row>
    <row r="119" spans="1:9" x14ac:dyDescent="0.15">
      <c r="A119" s="1" t="s">
        <v>118</v>
      </c>
      <c r="B119" s="1" t="s">
        <v>119</v>
      </c>
      <c r="C119" s="1" t="s">
        <v>120</v>
      </c>
      <c r="D119" s="1" t="s">
        <v>69</v>
      </c>
      <c r="E119" s="1" t="s">
        <v>32</v>
      </c>
      <c r="F119" s="1" t="s">
        <v>42</v>
      </c>
      <c r="G119" s="1" t="s">
        <v>11</v>
      </c>
      <c r="H119" s="12">
        <v>15.45</v>
      </c>
      <c r="I119" s="12">
        <v>0</v>
      </c>
    </row>
    <row r="120" spans="1:9" x14ac:dyDescent="0.15">
      <c r="A120" s="1" t="s">
        <v>118</v>
      </c>
      <c r="B120" s="1" t="s">
        <v>119</v>
      </c>
      <c r="C120" s="1" t="s">
        <v>120</v>
      </c>
      <c r="D120" s="1" t="s">
        <v>69</v>
      </c>
      <c r="E120" s="1" t="s">
        <v>32</v>
      </c>
      <c r="F120" s="1" t="s">
        <v>76</v>
      </c>
      <c r="G120" s="1" t="s">
        <v>15</v>
      </c>
      <c r="H120" s="12">
        <v>58.04</v>
      </c>
      <c r="I120" s="12">
        <v>0</v>
      </c>
    </row>
    <row r="121" spans="1:9" x14ac:dyDescent="0.15">
      <c r="A121" s="1" t="s">
        <v>118</v>
      </c>
      <c r="B121" s="1" t="s">
        <v>119</v>
      </c>
      <c r="C121" s="1" t="s">
        <v>120</v>
      </c>
      <c r="D121" s="1" t="s">
        <v>69</v>
      </c>
      <c r="E121" s="1" t="s">
        <v>32</v>
      </c>
      <c r="F121" s="1" t="s">
        <v>35</v>
      </c>
      <c r="G121" s="1" t="s">
        <v>14</v>
      </c>
      <c r="H121" s="12">
        <v>213.5</v>
      </c>
      <c r="I121" s="12">
        <v>0</v>
      </c>
    </row>
    <row r="122" spans="1:9" x14ac:dyDescent="0.15">
      <c r="A122" s="1" t="s">
        <v>121</v>
      </c>
      <c r="B122" s="1" t="s">
        <v>122</v>
      </c>
      <c r="C122" s="1" t="s">
        <v>123</v>
      </c>
      <c r="D122" s="1" t="s">
        <v>124</v>
      </c>
      <c r="E122" s="1" t="s">
        <v>32</v>
      </c>
      <c r="F122" s="1" t="s">
        <v>33</v>
      </c>
      <c r="G122" s="1" t="s">
        <v>15</v>
      </c>
      <c r="H122" s="12">
        <v>3.25</v>
      </c>
      <c r="I122" s="12">
        <v>0</v>
      </c>
    </row>
    <row r="123" spans="1:9" x14ac:dyDescent="0.15">
      <c r="A123" s="1" t="s">
        <v>121</v>
      </c>
      <c r="B123" s="1" t="s">
        <v>122</v>
      </c>
      <c r="C123" s="1" t="s">
        <v>123</v>
      </c>
      <c r="D123" s="1" t="s">
        <v>124</v>
      </c>
      <c r="E123" s="1" t="s">
        <v>32</v>
      </c>
      <c r="F123" s="1" t="s">
        <v>34</v>
      </c>
      <c r="G123" s="1" t="s">
        <v>15</v>
      </c>
      <c r="H123" s="12">
        <v>2.97</v>
      </c>
      <c r="I123" s="12">
        <v>0</v>
      </c>
    </row>
    <row r="124" spans="1:9" x14ac:dyDescent="0.15">
      <c r="A124" s="1" t="s">
        <v>121</v>
      </c>
      <c r="B124" s="1" t="s">
        <v>122</v>
      </c>
      <c r="C124" s="1" t="s">
        <v>123</v>
      </c>
      <c r="D124" s="1" t="s">
        <v>124</v>
      </c>
      <c r="E124" s="1" t="s">
        <v>32</v>
      </c>
      <c r="F124" s="1" t="s">
        <v>35</v>
      </c>
      <c r="G124" s="1" t="s">
        <v>14</v>
      </c>
      <c r="H124" s="12">
        <v>81.5</v>
      </c>
      <c r="I124" s="12">
        <v>0</v>
      </c>
    </row>
    <row r="125" spans="1:9" x14ac:dyDescent="0.15">
      <c r="A125" s="1" t="s">
        <v>125</v>
      </c>
      <c r="B125" s="1" t="s">
        <v>126</v>
      </c>
      <c r="C125" s="1" t="s">
        <v>127</v>
      </c>
      <c r="D125" s="1" t="s">
        <v>69</v>
      </c>
      <c r="E125" s="1" t="s">
        <v>32</v>
      </c>
      <c r="F125" s="1" t="s">
        <v>70</v>
      </c>
      <c r="G125" s="1" t="s">
        <v>15</v>
      </c>
      <c r="H125" s="12">
        <v>22.95</v>
      </c>
      <c r="I125" s="12">
        <v>0</v>
      </c>
    </row>
    <row r="126" spans="1:9" x14ac:dyDescent="0.15">
      <c r="A126" s="1" t="s">
        <v>125</v>
      </c>
      <c r="B126" s="1" t="s">
        <v>126</v>
      </c>
      <c r="C126" s="1" t="s">
        <v>127</v>
      </c>
      <c r="D126" s="1" t="s">
        <v>69</v>
      </c>
      <c r="E126" s="1" t="s">
        <v>32</v>
      </c>
      <c r="F126" s="1" t="s">
        <v>98</v>
      </c>
      <c r="G126" s="1" t="s">
        <v>15</v>
      </c>
      <c r="H126" s="12">
        <v>23.53</v>
      </c>
      <c r="I126" s="12">
        <v>0</v>
      </c>
    </row>
    <row r="127" spans="1:9" x14ac:dyDescent="0.15">
      <c r="A127" s="1" t="s">
        <v>125</v>
      </c>
      <c r="B127" s="1" t="s">
        <v>126</v>
      </c>
      <c r="C127" s="1" t="s">
        <v>127</v>
      </c>
      <c r="D127" s="1" t="s">
        <v>69</v>
      </c>
      <c r="E127" s="1" t="s">
        <v>32</v>
      </c>
      <c r="F127" s="1" t="s">
        <v>40</v>
      </c>
      <c r="G127" s="1" t="s">
        <v>15</v>
      </c>
      <c r="H127" s="12">
        <v>29.12</v>
      </c>
      <c r="I127" s="12">
        <v>0</v>
      </c>
    </row>
    <row r="128" spans="1:9" x14ac:dyDescent="0.15">
      <c r="A128" s="1" t="s">
        <v>125</v>
      </c>
      <c r="B128" s="1" t="s">
        <v>126</v>
      </c>
      <c r="C128" s="1" t="s">
        <v>127</v>
      </c>
      <c r="D128" s="1" t="s">
        <v>69</v>
      </c>
      <c r="E128" s="1" t="s">
        <v>32</v>
      </c>
      <c r="F128" s="1" t="s">
        <v>33</v>
      </c>
      <c r="G128" s="1" t="s">
        <v>15</v>
      </c>
      <c r="H128" s="12">
        <v>6.5</v>
      </c>
      <c r="I128" s="12">
        <v>0</v>
      </c>
    </row>
    <row r="129" spans="1:9" x14ac:dyDescent="0.15">
      <c r="A129" s="1" t="s">
        <v>125</v>
      </c>
      <c r="B129" s="1" t="s">
        <v>126</v>
      </c>
      <c r="C129" s="1" t="s">
        <v>127</v>
      </c>
      <c r="D129" s="1" t="s">
        <v>69</v>
      </c>
      <c r="E129" s="1" t="s">
        <v>32</v>
      </c>
      <c r="F129" s="1" t="s">
        <v>34</v>
      </c>
      <c r="G129" s="1" t="s">
        <v>15</v>
      </c>
      <c r="H129" s="12">
        <v>2.97</v>
      </c>
      <c r="I129" s="12">
        <v>0</v>
      </c>
    </row>
    <row r="130" spans="1:9" x14ac:dyDescent="0.15">
      <c r="A130" s="1" t="s">
        <v>125</v>
      </c>
      <c r="B130" s="1" t="s">
        <v>126</v>
      </c>
      <c r="C130" s="1" t="s">
        <v>127</v>
      </c>
      <c r="D130" s="1" t="s">
        <v>69</v>
      </c>
      <c r="E130" s="1" t="s">
        <v>32</v>
      </c>
      <c r="F130" s="1" t="s">
        <v>76</v>
      </c>
      <c r="G130" s="1" t="s">
        <v>15</v>
      </c>
      <c r="H130" s="12">
        <v>27.11</v>
      </c>
      <c r="I130" s="12">
        <v>0</v>
      </c>
    </row>
    <row r="131" spans="1:9" x14ac:dyDescent="0.15">
      <c r="A131" s="1" t="s">
        <v>125</v>
      </c>
      <c r="B131" s="1" t="s">
        <v>126</v>
      </c>
      <c r="C131" s="1" t="s">
        <v>127</v>
      </c>
      <c r="D131" s="1" t="s">
        <v>69</v>
      </c>
      <c r="E131" s="1" t="s">
        <v>32</v>
      </c>
      <c r="F131" s="1" t="s">
        <v>35</v>
      </c>
      <c r="G131" s="1" t="s">
        <v>14</v>
      </c>
      <c r="H131" s="12">
        <v>219</v>
      </c>
      <c r="I131" s="12">
        <v>0</v>
      </c>
    </row>
    <row r="132" spans="1:9" x14ac:dyDescent="0.15">
      <c r="A132" s="1" t="s">
        <v>128</v>
      </c>
      <c r="B132" s="1" t="s">
        <v>129</v>
      </c>
      <c r="C132" s="1" t="s">
        <v>130</v>
      </c>
      <c r="D132" s="1" t="s">
        <v>93</v>
      </c>
      <c r="E132" s="1" t="s">
        <v>32</v>
      </c>
      <c r="F132" s="1" t="s">
        <v>33</v>
      </c>
      <c r="G132" s="1" t="s">
        <v>15</v>
      </c>
      <c r="H132" s="12">
        <v>4.2300000000000004</v>
      </c>
      <c r="I132" s="12">
        <v>0</v>
      </c>
    </row>
    <row r="133" spans="1:9" x14ac:dyDescent="0.15">
      <c r="A133" s="1" t="s">
        <v>128</v>
      </c>
      <c r="B133" s="1" t="s">
        <v>129</v>
      </c>
      <c r="C133" s="1" t="s">
        <v>130</v>
      </c>
      <c r="D133" s="1" t="s">
        <v>93</v>
      </c>
      <c r="E133" s="1" t="s">
        <v>32</v>
      </c>
      <c r="F133" s="1" t="s">
        <v>34</v>
      </c>
      <c r="G133" s="1" t="s">
        <v>15</v>
      </c>
      <c r="H133" s="12">
        <v>2.97</v>
      </c>
      <c r="I133" s="12">
        <v>0</v>
      </c>
    </row>
    <row r="134" spans="1:9" x14ac:dyDescent="0.15">
      <c r="A134" s="1" t="s">
        <v>128</v>
      </c>
      <c r="B134" s="1" t="s">
        <v>129</v>
      </c>
      <c r="C134" s="1" t="s">
        <v>130</v>
      </c>
      <c r="D134" s="1" t="s">
        <v>93</v>
      </c>
      <c r="E134" s="1" t="s">
        <v>32</v>
      </c>
      <c r="F134" s="1" t="s">
        <v>35</v>
      </c>
      <c r="G134" s="1" t="s">
        <v>14</v>
      </c>
      <c r="H134" s="12">
        <v>87</v>
      </c>
      <c r="I134" s="12">
        <v>0</v>
      </c>
    </row>
    <row r="135" spans="1:9" x14ac:dyDescent="0.15">
      <c r="A135" s="1" t="s">
        <v>131</v>
      </c>
      <c r="B135" s="1" t="s">
        <v>132</v>
      </c>
      <c r="C135" s="1" t="s">
        <v>133</v>
      </c>
      <c r="D135" s="1" t="s">
        <v>93</v>
      </c>
      <c r="E135" s="1" t="s">
        <v>32</v>
      </c>
      <c r="F135" s="1" t="s">
        <v>33</v>
      </c>
      <c r="G135" s="1" t="s">
        <v>15</v>
      </c>
      <c r="H135" s="12">
        <v>6.5</v>
      </c>
      <c r="I135" s="12">
        <v>0</v>
      </c>
    </row>
    <row r="136" spans="1:9" x14ac:dyDescent="0.15">
      <c r="A136" s="1" t="s">
        <v>131</v>
      </c>
      <c r="B136" s="1" t="s">
        <v>132</v>
      </c>
      <c r="C136" s="1" t="s">
        <v>133</v>
      </c>
      <c r="D136" s="1" t="s">
        <v>93</v>
      </c>
      <c r="E136" s="1" t="s">
        <v>32</v>
      </c>
      <c r="F136" s="1" t="s">
        <v>34</v>
      </c>
      <c r="G136" s="1" t="s">
        <v>15</v>
      </c>
      <c r="H136" s="12">
        <v>2.97</v>
      </c>
      <c r="I136" s="12">
        <v>0</v>
      </c>
    </row>
    <row r="137" spans="1:9" x14ac:dyDescent="0.15">
      <c r="A137" s="1" t="s">
        <v>131</v>
      </c>
      <c r="B137" s="1" t="s">
        <v>132</v>
      </c>
      <c r="C137" s="1" t="s">
        <v>133</v>
      </c>
      <c r="D137" s="1" t="s">
        <v>93</v>
      </c>
      <c r="E137" s="1" t="s">
        <v>32</v>
      </c>
      <c r="F137" s="1" t="s">
        <v>35</v>
      </c>
      <c r="G137" s="1" t="s">
        <v>14</v>
      </c>
      <c r="H137" s="12">
        <v>92.5</v>
      </c>
      <c r="I137" s="12">
        <v>0</v>
      </c>
    </row>
    <row r="138" spans="1:9" x14ac:dyDescent="0.15">
      <c r="A138" s="1" t="s">
        <v>134</v>
      </c>
      <c r="B138" s="1" t="s">
        <v>135</v>
      </c>
      <c r="C138" s="1" t="s">
        <v>136</v>
      </c>
      <c r="D138" s="1" t="s">
        <v>137</v>
      </c>
      <c r="E138" s="1" t="s">
        <v>32</v>
      </c>
      <c r="F138" s="1" t="s">
        <v>33</v>
      </c>
      <c r="G138" s="1" t="s">
        <v>15</v>
      </c>
      <c r="H138" s="12">
        <v>6.5</v>
      </c>
      <c r="I138" s="12">
        <v>0</v>
      </c>
    </row>
    <row r="139" spans="1:9" x14ac:dyDescent="0.15">
      <c r="A139" s="1" t="s">
        <v>134</v>
      </c>
      <c r="B139" s="1" t="s">
        <v>135</v>
      </c>
      <c r="C139" s="1" t="s">
        <v>136</v>
      </c>
      <c r="D139" s="1" t="s">
        <v>137</v>
      </c>
      <c r="E139" s="1" t="s">
        <v>32</v>
      </c>
      <c r="F139" s="1" t="s">
        <v>34</v>
      </c>
      <c r="G139" s="1" t="s">
        <v>15</v>
      </c>
      <c r="H139" s="12">
        <v>2.97</v>
      </c>
      <c r="I139" s="12">
        <v>0</v>
      </c>
    </row>
    <row r="140" spans="1:9" x14ac:dyDescent="0.15">
      <c r="A140" s="1" t="s">
        <v>134</v>
      </c>
      <c r="B140" s="1" t="s">
        <v>135</v>
      </c>
      <c r="C140" s="1" t="s">
        <v>136</v>
      </c>
      <c r="D140" s="1" t="s">
        <v>137</v>
      </c>
      <c r="E140" s="1" t="s">
        <v>32</v>
      </c>
      <c r="F140" s="1" t="s">
        <v>35</v>
      </c>
      <c r="G140" s="1" t="s">
        <v>14</v>
      </c>
      <c r="H140" s="12">
        <v>98</v>
      </c>
      <c r="I140" s="12">
        <v>0</v>
      </c>
    </row>
    <row r="141" spans="1:9" x14ac:dyDescent="0.15">
      <c r="A141" s="1" t="s">
        <v>138</v>
      </c>
      <c r="B141" s="1" t="s">
        <v>139</v>
      </c>
      <c r="C141" s="1" t="s">
        <v>140</v>
      </c>
      <c r="D141" s="1" t="s">
        <v>86</v>
      </c>
      <c r="E141" s="1" t="s">
        <v>32</v>
      </c>
      <c r="F141" s="1" t="s">
        <v>33</v>
      </c>
      <c r="G141" s="1" t="s">
        <v>15</v>
      </c>
      <c r="H141" s="12">
        <v>4.2300000000000004</v>
      </c>
      <c r="I141" s="12">
        <v>4.2300000000000004</v>
      </c>
    </row>
    <row r="142" spans="1:9" x14ac:dyDescent="0.15">
      <c r="A142" s="1" t="s">
        <v>138</v>
      </c>
      <c r="B142" s="1" t="s">
        <v>139</v>
      </c>
      <c r="C142" s="1" t="s">
        <v>140</v>
      </c>
      <c r="D142" s="1" t="s">
        <v>86</v>
      </c>
      <c r="E142" s="1" t="s">
        <v>32</v>
      </c>
      <c r="F142" s="1" t="s">
        <v>34</v>
      </c>
      <c r="G142" s="1" t="s">
        <v>15</v>
      </c>
      <c r="H142" s="12">
        <v>2.97</v>
      </c>
      <c r="I142" s="12">
        <v>2.97</v>
      </c>
    </row>
    <row r="143" spans="1:9" x14ac:dyDescent="0.15">
      <c r="A143" s="1" t="s">
        <v>138</v>
      </c>
      <c r="B143" s="1" t="s">
        <v>139</v>
      </c>
      <c r="C143" s="1" t="s">
        <v>140</v>
      </c>
      <c r="D143" s="1" t="s">
        <v>86</v>
      </c>
      <c r="E143" s="1" t="s">
        <v>32</v>
      </c>
      <c r="F143" s="1" t="s">
        <v>35</v>
      </c>
      <c r="G143" s="1" t="s">
        <v>14</v>
      </c>
      <c r="H143" s="12">
        <v>103.5</v>
      </c>
      <c r="I143" s="12">
        <v>0</v>
      </c>
    </row>
    <row r="144" spans="1:9" x14ac:dyDescent="0.15">
      <c r="A144" s="1" t="s">
        <v>141</v>
      </c>
      <c r="B144" s="1" t="s">
        <v>183</v>
      </c>
      <c r="C144" s="1" t="s">
        <v>142</v>
      </c>
      <c r="D144" s="1" t="s">
        <v>143</v>
      </c>
      <c r="E144" s="1" t="s">
        <v>32</v>
      </c>
      <c r="F144" s="1" t="s">
        <v>35</v>
      </c>
      <c r="G144" s="1" t="s">
        <v>14</v>
      </c>
      <c r="H144" s="12">
        <v>202.5</v>
      </c>
      <c r="I144" s="12">
        <v>0</v>
      </c>
    </row>
    <row r="145" spans="1:9" x14ac:dyDescent="0.15">
      <c r="A145" s="1" t="s">
        <v>144</v>
      </c>
      <c r="B145" s="1" t="s">
        <v>145</v>
      </c>
      <c r="C145" s="1" t="s">
        <v>146</v>
      </c>
      <c r="D145" s="1" t="s">
        <v>93</v>
      </c>
      <c r="E145" s="1" t="s">
        <v>32</v>
      </c>
      <c r="F145" s="1" t="s">
        <v>39</v>
      </c>
      <c r="G145" s="1" t="s">
        <v>11</v>
      </c>
      <c r="H145" s="12">
        <v>36.340000000000003</v>
      </c>
      <c r="I145" s="12">
        <v>0</v>
      </c>
    </row>
    <row r="146" spans="1:9" x14ac:dyDescent="0.15">
      <c r="A146" s="1" t="s">
        <v>144</v>
      </c>
      <c r="B146" s="1" t="s">
        <v>145</v>
      </c>
      <c r="C146" s="1" t="s">
        <v>146</v>
      </c>
      <c r="D146" s="1" t="s">
        <v>93</v>
      </c>
      <c r="E146" s="1" t="s">
        <v>32</v>
      </c>
      <c r="F146" s="1" t="s">
        <v>33</v>
      </c>
      <c r="G146" s="1" t="s">
        <v>15</v>
      </c>
      <c r="H146" s="12">
        <v>6.5</v>
      </c>
      <c r="I146" s="12">
        <v>0</v>
      </c>
    </row>
    <row r="147" spans="1:9" x14ac:dyDescent="0.15">
      <c r="A147" s="1" t="s">
        <v>144</v>
      </c>
      <c r="B147" s="1" t="s">
        <v>145</v>
      </c>
      <c r="C147" s="1" t="s">
        <v>146</v>
      </c>
      <c r="D147" s="1" t="s">
        <v>93</v>
      </c>
      <c r="E147" s="1" t="s">
        <v>32</v>
      </c>
      <c r="F147" s="1" t="s">
        <v>34</v>
      </c>
      <c r="G147" s="1" t="s">
        <v>15</v>
      </c>
      <c r="H147" s="12">
        <v>2.97</v>
      </c>
      <c r="I147" s="12">
        <v>0</v>
      </c>
    </row>
    <row r="148" spans="1:9" x14ac:dyDescent="0.15">
      <c r="A148" s="1" t="s">
        <v>144</v>
      </c>
      <c r="B148" s="1" t="s">
        <v>145</v>
      </c>
      <c r="C148" s="1" t="s">
        <v>146</v>
      </c>
      <c r="D148" s="1" t="s">
        <v>93</v>
      </c>
      <c r="E148" s="1" t="s">
        <v>32</v>
      </c>
      <c r="F148" s="1" t="s">
        <v>41</v>
      </c>
      <c r="G148" s="1" t="s">
        <v>11</v>
      </c>
      <c r="H148" s="12">
        <v>1187.6199999999999</v>
      </c>
      <c r="I148" s="12">
        <v>0</v>
      </c>
    </row>
    <row r="149" spans="1:9" x14ac:dyDescent="0.15">
      <c r="A149" s="1" t="s">
        <v>144</v>
      </c>
      <c r="B149" s="1" t="s">
        <v>145</v>
      </c>
      <c r="C149" s="1" t="s">
        <v>146</v>
      </c>
      <c r="D149" s="1" t="s">
        <v>93</v>
      </c>
      <c r="E149" s="1" t="s">
        <v>32</v>
      </c>
      <c r="F149" s="1" t="s">
        <v>42</v>
      </c>
      <c r="G149" s="1" t="s">
        <v>11</v>
      </c>
      <c r="H149" s="12">
        <v>15.45</v>
      </c>
      <c r="I149" s="12">
        <v>0</v>
      </c>
    </row>
    <row r="150" spans="1:9" x14ac:dyDescent="0.15">
      <c r="A150" s="1" t="s">
        <v>144</v>
      </c>
      <c r="B150" s="1" t="s">
        <v>145</v>
      </c>
      <c r="C150" s="1" t="s">
        <v>146</v>
      </c>
      <c r="D150" s="1" t="s">
        <v>93</v>
      </c>
      <c r="E150" s="1" t="s">
        <v>32</v>
      </c>
      <c r="F150" s="1" t="s">
        <v>35</v>
      </c>
      <c r="G150" s="1" t="s">
        <v>14</v>
      </c>
      <c r="H150" s="12">
        <v>109</v>
      </c>
      <c r="I150" s="12">
        <v>0</v>
      </c>
    </row>
    <row r="151" spans="1:9" x14ac:dyDescent="0.15">
      <c r="A151" s="1" t="s">
        <v>184</v>
      </c>
      <c r="B151" s="1" t="s">
        <v>147</v>
      </c>
      <c r="C151" s="1" t="s">
        <v>148</v>
      </c>
      <c r="D151" s="1" t="s">
        <v>93</v>
      </c>
      <c r="E151" s="1" t="s">
        <v>32</v>
      </c>
      <c r="F151" s="1" t="s">
        <v>98</v>
      </c>
      <c r="G151" s="1" t="s">
        <v>15</v>
      </c>
      <c r="H151" s="12">
        <v>30.44</v>
      </c>
      <c r="I151" s="12">
        <v>0</v>
      </c>
    </row>
    <row r="152" spans="1:9" x14ac:dyDescent="0.15">
      <c r="A152" s="1" t="s">
        <v>184</v>
      </c>
      <c r="B152" s="1" t="s">
        <v>147</v>
      </c>
      <c r="C152" s="1" t="s">
        <v>148</v>
      </c>
      <c r="D152" s="1" t="s">
        <v>93</v>
      </c>
      <c r="E152" s="1" t="s">
        <v>32</v>
      </c>
      <c r="F152" s="1" t="s">
        <v>39</v>
      </c>
      <c r="G152" s="1" t="s">
        <v>11</v>
      </c>
      <c r="H152" s="12">
        <v>87.99</v>
      </c>
      <c r="I152" s="12">
        <v>0</v>
      </c>
    </row>
    <row r="153" spans="1:9" x14ac:dyDescent="0.15">
      <c r="A153" s="1" t="s">
        <v>184</v>
      </c>
      <c r="B153" s="1" t="s">
        <v>147</v>
      </c>
      <c r="C153" s="1" t="s">
        <v>148</v>
      </c>
      <c r="D153" s="1" t="s">
        <v>93</v>
      </c>
      <c r="E153" s="1" t="s">
        <v>32</v>
      </c>
      <c r="F153" s="1" t="s">
        <v>33</v>
      </c>
      <c r="G153" s="1" t="s">
        <v>15</v>
      </c>
      <c r="H153" s="12">
        <v>6.5</v>
      </c>
      <c r="I153" s="12">
        <v>0</v>
      </c>
    </row>
    <row r="154" spans="1:9" x14ac:dyDescent="0.15">
      <c r="A154" s="1" t="s">
        <v>184</v>
      </c>
      <c r="B154" s="1" t="s">
        <v>147</v>
      </c>
      <c r="C154" s="1" t="s">
        <v>148</v>
      </c>
      <c r="D154" s="1" t="s">
        <v>93</v>
      </c>
      <c r="E154" s="1" t="s">
        <v>32</v>
      </c>
      <c r="F154" s="1" t="s">
        <v>34</v>
      </c>
      <c r="G154" s="1" t="s">
        <v>15</v>
      </c>
      <c r="H154" s="12">
        <v>2.97</v>
      </c>
      <c r="I154" s="12">
        <v>0</v>
      </c>
    </row>
    <row r="155" spans="1:9" x14ac:dyDescent="0.15">
      <c r="A155" s="1" t="s">
        <v>184</v>
      </c>
      <c r="B155" s="1" t="s">
        <v>147</v>
      </c>
      <c r="C155" s="1" t="s">
        <v>148</v>
      </c>
      <c r="D155" s="1" t="s">
        <v>93</v>
      </c>
      <c r="E155" s="1" t="s">
        <v>32</v>
      </c>
      <c r="F155" s="1" t="s">
        <v>41</v>
      </c>
      <c r="G155" s="1" t="s">
        <v>11</v>
      </c>
      <c r="H155" s="12">
        <v>1843.38</v>
      </c>
      <c r="I155" s="12">
        <v>0</v>
      </c>
    </row>
    <row r="156" spans="1:9" x14ac:dyDescent="0.15">
      <c r="A156" s="1" t="s">
        <v>184</v>
      </c>
      <c r="B156" s="1" t="s">
        <v>147</v>
      </c>
      <c r="C156" s="1" t="s">
        <v>148</v>
      </c>
      <c r="D156" s="1" t="s">
        <v>93</v>
      </c>
      <c r="E156" s="1" t="s">
        <v>32</v>
      </c>
      <c r="F156" s="1" t="s">
        <v>42</v>
      </c>
      <c r="G156" s="1" t="s">
        <v>11</v>
      </c>
      <c r="H156" s="12">
        <v>7.71</v>
      </c>
      <c r="I156" s="12">
        <v>0</v>
      </c>
    </row>
    <row r="157" spans="1:9" x14ac:dyDescent="0.15">
      <c r="A157" s="1" t="s">
        <v>184</v>
      </c>
      <c r="B157" s="1" t="s">
        <v>147</v>
      </c>
      <c r="C157" s="1" t="s">
        <v>148</v>
      </c>
      <c r="D157" s="1" t="s">
        <v>93</v>
      </c>
      <c r="E157" s="1" t="s">
        <v>32</v>
      </c>
      <c r="F157" s="1" t="s">
        <v>76</v>
      </c>
      <c r="G157" s="1" t="s">
        <v>15</v>
      </c>
      <c r="H157" s="12">
        <v>46.26</v>
      </c>
      <c r="I157" s="12">
        <v>0</v>
      </c>
    </row>
    <row r="158" spans="1:9" x14ac:dyDescent="0.15">
      <c r="A158" s="1" t="s">
        <v>184</v>
      </c>
      <c r="B158" s="1" t="s">
        <v>147</v>
      </c>
      <c r="C158" s="1" t="s">
        <v>148</v>
      </c>
      <c r="D158" s="1" t="s">
        <v>93</v>
      </c>
      <c r="E158" s="1" t="s">
        <v>32</v>
      </c>
      <c r="F158" s="1" t="s">
        <v>35</v>
      </c>
      <c r="G158" s="1" t="s">
        <v>14</v>
      </c>
      <c r="H158" s="12">
        <v>164</v>
      </c>
      <c r="I158" s="12">
        <v>0</v>
      </c>
    </row>
    <row r="159" spans="1:9" x14ac:dyDescent="0.15">
      <c r="A159" s="1" t="s">
        <v>149</v>
      </c>
      <c r="B159" s="1" t="s">
        <v>150</v>
      </c>
      <c r="C159" s="1" t="s">
        <v>151</v>
      </c>
      <c r="D159" s="1" t="s">
        <v>152</v>
      </c>
      <c r="E159" s="1" t="s">
        <v>32</v>
      </c>
      <c r="F159" s="1" t="s">
        <v>98</v>
      </c>
      <c r="G159" s="1" t="s">
        <v>15</v>
      </c>
      <c r="H159" s="12">
        <v>16.12</v>
      </c>
      <c r="I159" s="12">
        <v>0</v>
      </c>
    </row>
    <row r="160" spans="1:9" x14ac:dyDescent="0.15">
      <c r="A160" s="1" t="s">
        <v>149</v>
      </c>
      <c r="B160" s="1" t="s">
        <v>150</v>
      </c>
      <c r="C160" s="1" t="s">
        <v>151</v>
      </c>
      <c r="D160" s="1" t="s">
        <v>152</v>
      </c>
      <c r="E160" s="1" t="s">
        <v>32</v>
      </c>
      <c r="F160" s="1" t="s">
        <v>33</v>
      </c>
      <c r="G160" s="1" t="s">
        <v>15</v>
      </c>
      <c r="H160" s="12">
        <v>6.5</v>
      </c>
      <c r="I160" s="12">
        <v>0</v>
      </c>
    </row>
    <row r="161" spans="1:9" x14ac:dyDescent="0.15">
      <c r="A161" s="1" t="s">
        <v>149</v>
      </c>
      <c r="B161" s="1" t="s">
        <v>150</v>
      </c>
      <c r="C161" s="1" t="s">
        <v>151</v>
      </c>
      <c r="D161" s="1" t="s">
        <v>152</v>
      </c>
      <c r="E161" s="1" t="s">
        <v>32</v>
      </c>
      <c r="F161" s="1" t="s">
        <v>34</v>
      </c>
      <c r="G161" s="1" t="s">
        <v>15</v>
      </c>
      <c r="H161" s="12">
        <v>2.97</v>
      </c>
      <c r="I161" s="12">
        <v>0</v>
      </c>
    </row>
    <row r="162" spans="1:9" x14ac:dyDescent="0.15">
      <c r="A162" s="1" t="s">
        <v>149</v>
      </c>
      <c r="B162" s="1" t="s">
        <v>150</v>
      </c>
      <c r="C162" s="1" t="s">
        <v>151</v>
      </c>
      <c r="D162" s="1" t="s">
        <v>152</v>
      </c>
      <c r="E162" s="1" t="s">
        <v>32</v>
      </c>
      <c r="F162" s="1" t="s">
        <v>41</v>
      </c>
      <c r="G162" s="1" t="s">
        <v>11</v>
      </c>
      <c r="H162" s="12">
        <v>861.41</v>
      </c>
      <c r="I162" s="12">
        <v>0</v>
      </c>
    </row>
    <row r="163" spans="1:9" x14ac:dyDescent="0.15">
      <c r="A163" s="1" t="s">
        <v>149</v>
      </c>
      <c r="B163" s="1" t="s">
        <v>150</v>
      </c>
      <c r="C163" s="1" t="s">
        <v>151</v>
      </c>
      <c r="D163" s="1" t="s">
        <v>152</v>
      </c>
      <c r="E163" s="1" t="s">
        <v>32</v>
      </c>
      <c r="F163" s="1" t="s">
        <v>42</v>
      </c>
      <c r="G163" s="1" t="s">
        <v>11</v>
      </c>
      <c r="H163" s="12">
        <v>7.71</v>
      </c>
      <c r="I163" s="12">
        <v>0</v>
      </c>
    </row>
    <row r="164" spans="1:9" x14ac:dyDescent="0.15">
      <c r="A164" s="1" t="s">
        <v>149</v>
      </c>
      <c r="B164" s="1" t="s">
        <v>150</v>
      </c>
      <c r="C164" s="1" t="s">
        <v>151</v>
      </c>
      <c r="D164" s="1" t="s">
        <v>152</v>
      </c>
      <c r="E164" s="1" t="s">
        <v>32</v>
      </c>
      <c r="F164" s="1" t="s">
        <v>76</v>
      </c>
      <c r="G164" s="1" t="s">
        <v>15</v>
      </c>
      <c r="H164" s="12">
        <v>6.09</v>
      </c>
      <c r="I164" s="12">
        <v>0</v>
      </c>
    </row>
    <row r="165" spans="1:9" x14ac:dyDescent="0.15">
      <c r="A165" s="1" t="s">
        <v>149</v>
      </c>
      <c r="B165" s="1" t="s">
        <v>150</v>
      </c>
      <c r="C165" s="1" t="s">
        <v>151</v>
      </c>
      <c r="D165" s="1" t="s">
        <v>152</v>
      </c>
      <c r="E165" s="1" t="s">
        <v>32</v>
      </c>
      <c r="F165" s="1" t="s">
        <v>35</v>
      </c>
      <c r="G165" s="1" t="s">
        <v>14</v>
      </c>
      <c r="H165" s="12">
        <v>114.5</v>
      </c>
      <c r="I165" s="12">
        <v>0</v>
      </c>
    </row>
    <row r="166" spans="1:9" x14ac:dyDescent="0.15">
      <c r="A166" s="1" t="s">
        <v>153</v>
      </c>
      <c r="B166" s="1" t="s">
        <v>154</v>
      </c>
      <c r="C166" s="1" t="s">
        <v>155</v>
      </c>
      <c r="D166" s="1" t="s">
        <v>102</v>
      </c>
      <c r="E166" s="1" t="s">
        <v>32</v>
      </c>
      <c r="F166" s="1" t="s">
        <v>39</v>
      </c>
      <c r="G166" s="1" t="s">
        <v>11</v>
      </c>
      <c r="H166" s="12">
        <v>87.99</v>
      </c>
      <c r="I166" s="12">
        <v>0</v>
      </c>
    </row>
    <row r="167" spans="1:9" x14ac:dyDescent="0.15">
      <c r="A167" s="1" t="s">
        <v>153</v>
      </c>
      <c r="B167" s="1" t="s">
        <v>154</v>
      </c>
      <c r="C167" s="1" t="s">
        <v>155</v>
      </c>
      <c r="D167" s="1" t="s">
        <v>102</v>
      </c>
      <c r="E167" s="1" t="s">
        <v>32</v>
      </c>
      <c r="F167" s="1" t="s">
        <v>33</v>
      </c>
      <c r="G167" s="1" t="s">
        <v>15</v>
      </c>
      <c r="H167" s="12">
        <v>6.5</v>
      </c>
      <c r="I167" s="12">
        <v>0</v>
      </c>
    </row>
    <row r="168" spans="1:9" x14ac:dyDescent="0.15">
      <c r="A168" s="1" t="s">
        <v>153</v>
      </c>
      <c r="B168" s="1" t="s">
        <v>154</v>
      </c>
      <c r="C168" s="1" t="s">
        <v>155</v>
      </c>
      <c r="D168" s="1" t="s">
        <v>102</v>
      </c>
      <c r="E168" s="1" t="s">
        <v>32</v>
      </c>
      <c r="F168" s="1" t="s">
        <v>34</v>
      </c>
      <c r="G168" s="1" t="s">
        <v>15</v>
      </c>
      <c r="H168" s="12">
        <v>2.97</v>
      </c>
      <c r="I168" s="12">
        <v>0</v>
      </c>
    </row>
    <row r="169" spans="1:9" x14ac:dyDescent="0.15">
      <c r="A169" s="1" t="s">
        <v>153</v>
      </c>
      <c r="B169" s="1" t="s">
        <v>154</v>
      </c>
      <c r="C169" s="1" t="s">
        <v>155</v>
      </c>
      <c r="D169" s="1" t="s">
        <v>102</v>
      </c>
      <c r="E169" s="1" t="s">
        <v>32</v>
      </c>
      <c r="F169" s="1" t="s">
        <v>42</v>
      </c>
      <c r="G169" s="1" t="s">
        <v>11</v>
      </c>
      <c r="H169" s="12">
        <v>7.71</v>
      </c>
      <c r="I169" s="12">
        <v>0</v>
      </c>
    </row>
    <row r="170" spans="1:9" x14ac:dyDescent="0.15">
      <c r="A170" s="1" t="s">
        <v>153</v>
      </c>
      <c r="B170" s="1" t="s">
        <v>154</v>
      </c>
      <c r="C170" s="1" t="s">
        <v>155</v>
      </c>
      <c r="D170" s="1" t="s">
        <v>102</v>
      </c>
      <c r="E170" s="1" t="s">
        <v>32</v>
      </c>
      <c r="F170" s="1" t="s">
        <v>35</v>
      </c>
      <c r="G170" s="1" t="s">
        <v>14</v>
      </c>
      <c r="H170" s="12">
        <v>208</v>
      </c>
      <c r="I170" s="12">
        <v>0</v>
      </c>
    </row>
    <row r="171" spans="1:9" x14ac:dyDescent="0.15">
      <c r="A171" s="1" t="s">
        <v>156</v>
      </c>
      <c r="B171" s="1" t="s">
        <v>157</v>
      </c>
      <c r="C171" s="1" t="s">
        <v>158</v>
      </c>
      <c r="D171" s="1" t="s">
        <v>159</v>
      </c>
      <c r="E171" s="1" t="s">
        <v>32</v>
      </c>
      <c r="F171" s="1" t="s">
        <v>39</v>
      </c>
      <c r="G171" s="1" t="s">
        <v>11</v>
      </c>
      <c r="H171" s="12">
        <v>44.01</v>
      </c>
      <c r="I171" s="12">
        <v>0</v>
      </c>
    </row>
    <row r="172" spans="1:9" x14ac:dyDescent="0.15">
      <c r="A172" s="1" t="s">
        <v>156</v>
      </c>
      <c r="B172" s="1" t="s">
        <v>157</v>
      </c>
      <c r="C172" s="1" t="s">
        <v>158</v>
      </c>
      <c r="D172" s="1" t="s">
        <v>159</v>
      </c>
      <c r="E172" s="1" t="s">
        <v>32</v>
      </c>
      <c r="F172" s="1" t="s">
        <v>33</v>
      </c>
      <c r="G172" s="1" t="s">
        <v>15</v>
      </c>
      <c r="H172" s="12">
        <v>0</v>
      </c>
      <c r="I172" s="12">
        <v>-6.5</v>
      </c>
    </row>
    <row r="173" spans="1:9" x14ac:dyDescent="0.15">
      <c r="A173" s="1" t="s">
        <v>156</v>
      </c>
      <c r="B173" s="1" t="s">
        <v>157</v>
      </c>
      <c r="C173" s="1" t="s">
        <v>158</v>
      </c>
      <c r="D173" s="1" t="s">
        <v>159</v>
      </c>
      <c r="E173" s="1" t="s">
        <v>32</v>
      </c>
      <c r="F173" s="1" t="s">
        <v>34</v>
      </c>
      <c r="G173" s="1" t="s">
        <v>15</v>
      </c>
      <c r="H173" s="12">
        <v>0</v>
      </c>
      <c r="I173" s="12">
        <v>-2.97</v>
      </c>
    </row>
    <row r="174" spans="1:9" x14ac:dyDescent="0.15">
      <c r="A174" s="1" t="s">
        <v>156</v>
      </c>
      <c r="B174" s="1" t="s">
        <v>157</v>
      </c>
      <c r="C174" s="1" t="s">
        <v>158</v>
      </c>
      <c r="D174" s="1" t="s">
        <v>159</v>
      </c>
      <c r="E174" s="1" t="s">
        <v>32</v>
      </c>
      <c r="F174" s="1" t="s">
        <v>41</v>
      </c>
      <c r="G174" s="1" t="s">
        <v>11</v>
      </c>
      <c r="H174" s="12">
        <v>861.41</v>
      </c>
      <c r="I174" s="12">
        <v>0</v>
      </c>
    </row>
    <row r="175" spans="1:9" x14ac:dyDescent="0.15">
      <c r="A175" s="1" t="s">
        <v>156</v>
      </c>
      <c r="B175" s="1" t="s">
        <v>157</v>
      </c>
      <c r="C175" s="1" t="s">
        <v>158</v>
      </c>
      <c r="D175" s="1" t="s">
        <v>159</v>
      </c>
      <c r="E175" s="1" t="s">
        <v>32</v>
      </c>
      <c r="F175" s="1" t="s">
        <v>42</v>
      </c>
      <c r="G175" s="1" t="s">
        <v>11</v>
      </c>
      <c r="H175" s="12">
        <v>7.71</v>
      </c>
      <c r="I175" s="12">
        <v>0</v>
      </c>
    </row>
    <row r="176" spans="1:9" x14ac:dyDescent="0.15">
      <c r="A176" s="1" t="s">
        <v>156</v>
      </c>
      <c r="B176" s="1" t="s">
        <v>157</v>
      </c>
      <c r="C176" s="1" t="s">
        <v>158</v>
      </c>
      <c r="D176" s="1" t="s">
        <v>159</v>
      </c>
      <c r="E176" s="1" t="s">
        <v>32</v>
      </c>
      <c r="F176" s="1" t="s">
        <v>35</v>
      </c>
      <c r="G176" s="1" t="s">
        <v>14</v>
      </c>
      <c r="H176" s="12">
        <v>120</v>
      </c>
      <c r="I176" s="12">
        <v>0</v>
      </c>
    </row>
    <row r="177" spans="1:9" x14ac:dyDescent="0.15">
      <c r="A177" s="1" t="s">
        <v>58</v>
      </c>
      <c r="B177" s="1" t="s">
        <v>160</v>
      </c>
      <c r="C177" s="1" t="s">
        <v>161</v>
      </c>
      <c r="D177" s="1" t="s">
        <v>162</v>
      </c>
      <c r="E177" s="1" t="s">
        <v>32</v>
      </c>
      <c r="F177" s="1" t="s">
        <v>39</v>
      </c>
      <c r="G177" s="1" t="s">
        <v>11</v>
      </c>
      <c r="H177" s="12">
        <v>18.16</v>
      </c>
      <c r="I177" s="12">
        <v>0</v>
      </c>
    </row>
    <row r="178" spans="1:9" x14ac:dyDescent="0.15">
      <c r="A178" s="1" t="s">
        <v>58</v>
      </c>
      <c r="B178" s="1" t="s">
        <v>160</v>
      </c>
      <c r="C178" s="1" t="s">
        <v>161</v>
      </c>
      <c r="D178" s="1" t="s">
        <v>162</v>
      </c>
      <c r="E178" s="1" t="s">
        <v>32</v>
      </c>
      <c r="F178" s="1" t="s">
        <v>33</v>
      </c>
      <c r="G178" s="1" t="s">
        <v>15</v>
      </c>
      <c r="H178" s="12">
        <v>6.5</v>
      </c>
      <c r="I178" s="12">
        <v>0</v>
      </c>
    </row>
    <row r="179" spans="1:9" x14ac:dyDescent="0.15">
      <c r="A179" s="1" t="s">
        <v>58</v>
      </c>
      <c r="B179" s="1" t="s">
        <v>160</v>
      </c>
      <c r="C179" s="1" t="s">
        <v>161</v>
      </c>
      <c r="D179" s="1" t="s">
        <v>162</v>
      </c>
      <c r="E179" s="1" t="s">
        <v>32</v>
      </c>
      <c r="F179" s="1" t="s">
        <v>34</v>
      </c>
      <c r="G179" s="1" t="s">
        <v>15</v>
      </c>
      <c r="H179" s="12">
        <v>2.97</v>
      </c>
      <c r="I179" s="12">
        <v>0</v>
      </c>
    </row>
    <row r="180" spans="1:9" x14ac:dyDescent="0.15">
      <c r="A180" s="1" t="s">
        <v>58</v>
      </c>
      <c r="B180" s="1" t="s">
        <v>160</v>
      </c>
      <c r="C180" s="1" t="s">
        <v>161</v>
      </c>
      <c r="D180" s="1" t="s">
        <v>162</v>
      </c>
      <c r="E180" s="1" t="s">
        <v>32</v>
      </c>
      <c r="F180" s="1" t="s">
        <v>41</v>
      </c>
      <c r="G180" s="1" t="s">
        <v>11</v>
      </c>
      <c r="H180" s="12">
        <v>743.53</v>
      </c>
      <c r="I180" s="12">
        <v>0</v>
      </c>
    </row>
    <row r="181" spans="1:9" x14ac:dyDescent="0.15">
      <c r="A181" s="1" t="s">
        <v>58</v>
      </c>
      <c r="B181" s="1" t="s">
        <v>160</v>
      </c>
      <c r="C181" s="1" t="s">
        <v>161</v>
      </c>
      <c r="D181" s="1" t="s">
        <v>162</v>
      </c>
      <c r="E181" s="1" t="s">
        <v>32</v>
      </c>
      <c r="F181" s="1" t="s">
        <v>42</v>
      </c>
      <c r="G181" s="1" t="s">
        <v>11</v>
      </c>
      <c r="H181" s="12">
        <v>7.71</v>
      </c>
      <c r="I181" s="12">
        <v>0</v>
      </c>
    </row>
    <row r="182" spans="1:9" x14ac:dyDescent="0.15">
      <c r="A182" s="1" t="s">
        <v>58</v>
      </c>
      <c r="B182" s="1" t="s">
        <v>160</v>
      </c>
      <c r="C182" s="1" t="s">
        <v>161</v>
      </c>
      <c r="D182" s="1" t="s">
        <v>162</v>
      </c>
      <c r="E182" s="1" t="s">
        <v>32</v>
      </c>
      <c r="F182" s="1" t="s">
        <v>35</v>
      </c>
      <c r="G182" s="1" t="s">
        <v>14</v>
      </c>
      <c r="H182" s="12">
        <v>125.5</v>
      </c>
      <c r="I182" s="12">
        <v>0</v>
      </c>
    </row>
    <row r="183" spans="1:9" x14ac:dyDescent="0.15">
      <c r="A183" s="1" t="s">
        <v>163</v>
      </c>
      <c r="B183" s="1" t="s">
        <v>164</v>
      </c>
      <c r="C183" s="1" t="s">
        <v>165</v>
      </c>
      <c r="D183" s="1" t="s">
        <v>166</v>
      </c>
      <c r="E183" s="1" t="s">
        <v>32</v>
      </c>
      <c r="F183" s="1" t="s">
        <v>70</v>
      </c>
      <c r="G183" s="1" t="s">
        <v>15</v>
      </c>
      <c r="H183" s="12">
        <v>8.7100000000000009</v>
      </c>
      <c r="I183" s="12">
        <v>0</v>
      </c>
    </row>
    <row r="184" spans="1:9" x14ac:dyDescent="0.15">
      <c r="A184" s="1" t="s">
        <v>163</v>
      </c>
      <c r="B184" s="1" t="s">
        <v>164</v>
      </c>
      <c r="C184" s="1" t="s">
        <v>165</v>
      </c>
      <c r="D184" s="1" t="s">
        <v>166</v>
      </c>
      <c r="E184" s="1" t="s">
        <v>32</v>
      </c>
      <c r="F184" s="1" t="s">
        <v>39</v>
      </c>
      <c r="G184" s="1" t="s">
        <v>11</v>
      </c>
      <c r="H184" s="12">
        <v>18.16</v>
      </c>
      <c r="I184" s="12">
        <v>0</v>
      </c>
    </row>
    <row r="185" spans="1:9" x14ac:dyDescent="0.15">
      <c r="A185" s="1" t="s">
        <v>163</v>
      </c>
      <c r="B185" s="1" t="s">
        <v>164</v>
      </c>
      <c r="C185" s="1" t="s">
        <v>165</v>
      </c>
      <c r="D185" s="1" t="s">
        <v>166</v>
      </c>
      <c r="E185" s="1" t="s">
        <v>32</v>
      </c>
      <c r="F185" s="1" t="s">
        <v>33</v>
      </c>
      <c r="G185" s="1" t="s">
        <v>15</v>
      </c>
      <c r="H185" s="12">
        <v>6.5</v>
      </c>
      <c r="I185" s="12">
        <v>0</v>
      </c>
    </row>
    <row r="186" spans="1:9" x14ac:dyDescent="0.15">
      <c r="A186" s="1" t="s">
        <v>163</v>
      </c>
      <c r="B186" s="1" t="s">
        <v>164</v>
      </c>
      <c r="C186" s="1" t="s">
        <v>165</v>
      </c>
      <c r="D186" s="1" t="s">
        <v>166</v>
      </c>
      <c r="E186" s="1" t="s">
        <v>32</v>
      </c>
      <c r="F186" s="1" t="s">
        <v>34</v>
      </c>
      <c r="G186" s="1" t="s">
        <v>15</v>
      </c>
      <c r="H186" s="12">
        <v>2.97</v>
      </c>
      <c r="I186" s="12">
        <v>0</v>
      </c>
    </row>
    <row r="187" spans="1:9" x14ac:dyDescent="0.15">
      <c r="A187" s="1" t="s">
        <v>163</v>
      </c>
      <c r="B187" s="1" t="s">
        <v>164</v>
      </c>
      <c r="C187" s="1" t="s">
        <v>165</v>
      </c>
      <c r="D187" s="1" t="s">
        <v>166</v>
      </c>
      <c r="E187" s="1" t="s">
        <v>32</v>
      </c>
      <c r="F187" s="1" t="s">
        <v>75</v>
      </c>
      <c r="G187" s="1" t="s">
        <v>15</v>
      </c>
      <c r="H187" s="12">
        <v>41.25</v>
      </c>
      <c r="I187" s="12">
        <v>0</v>
      </c>
    </row>
    <row r="188" spans="1:9" x14ac:dyDescent="0.15">
      <c r="A188" s="1" t="s">
        <v>163</v>
      </c>
      <c r="B188" s="1" t="s">
        <v>164</v>
      </c>
      <c r="C188" s="1" t="s">
        <v>165</v>
      </c>
      <c r="D188" s="1" t="s">
        <v>166</v>
      </c>
      <c r="E188" s="1" t="s">
        <v>32</v>
      </c>
      <c r="F188" s="1" t="s">
        <v>76</v>
      </c>
      <c r="G188" s="1" t="s">
        <v>15</v>
      </c>
      <c r="H188" s="12">
        <v>25.29</v>
      </c>
      <c r="I188" s="12">
        <v>0</v>
      </c>
    </row>
    <row r="189" spans="1:9" x14ac:dyDescent="0.15">
      <c r="A189" s="1" t="s">
        <v>163</v>
      </c>
      <c r="B189" s="1" t="s">
        <v>164</v>
      </c>
      <c r="C189" s="1" t="s">
        <v>165</v>
      </c>
      <c r="D189" s="1" t="s">
        <v>166</v>
      </c>
      <c r="E189" s="1" t="s">
        <v>32</v>
      </c>
      <c r="F189" s="1" t="s">
        <v>35</v>
      </c>
      <c r="G189" s="1" t="s">
        <v>14</v>
      </c>
      <c r="H189" s="12">
        <v>224.5</v>
      </c>
      <c r="I189" s="12">
        <v>0</v>
      </c>
    </row>
    <row r="190" spans="1:9" x14ac:dyDescent="0.15">
      <c r="A190" s="1" t="s">
        <v>36</v>
      </c>
      <c r="B190" s="1" t="s">
        <v>167</v>
      </c>
      <c r="C190" s="1" t="s">
        <v>168</v>
      </c>
      <c r="D190" s="1" t="s">
        <v>93</v>
      </c>
      <c r="E190" s="1" t="s">
        <v>32</v>
      </c>
      <c r="F190" s="1" t="s">
        <v>98</v>
      </c>
      <c r="G190" s="1" t="s">
        <v>15</v>
      </c>
      <c r="H190" s="12">
        <v>10.49</v>
      </c>
      <c r="I190" s="12">
        <v>0</v>
      </c>
    </row>
    <row r="191" spans="1:9" x14ac:dyDescent="0.15">
      <c r="A191" s="1" t="s">
        <v>36</v>
      </c>
      <c r="B191" s="1" t="s">
        <v>167</v>
      </c>
      <c r="C191" s="1" t="s">
        <v>168</v>
      </c>
      <c r="D191" s="1" t="s">
        <v>93</v>
      </c>
      <c r="E191" s="1" t="s">
        <v>32</v>
      </c>
      <c r="F191" s="1" t="s">
        <v>39</v>
      </c>
      <c r="G191" s="1" t="s">
        <v>11</v>
      </c>
      <c r="H191" s="12">
        <v>18.16</v>
      </c>
      <c r="I191" s="12">
        <v>0</v>
      </c>
    </row>
    <row r="192" spans="1:9" x14ac:dyDescent="0.15">
      <c r="A192" s="1" t="s">
        <v>36</v>
      </c>
      <c r="B192" s="1" t="s">
        <v>167</v>
      </c>
      <c r="C192" s="1" t="s">
        <v>168</v>
      </c>
      <c r="D192" s="1" t="s">
        <v>93</v>
      </c>
      <c r="E192" s="1" t="s">
        <v>32</v>
      </c>
      <c r="F192" s="1" t="s">
        <v>40</v>
      </c>
      <c r="G192" s="1" t="s">
        <v>15</v>
      </c>
      <c r="H192" s="12">
        <v>8.52</v>
      </c>
      <c r="I192" s="12">
        <v>0</v>
      </c>
    </row>
    <row r="193" spans="1:9" x14ac:dyDescent="0.15">
      <c r="A193" s="1" t="s">
        <v>36</v>
      </c>
      <c r="B193" s="1" t="s">
        <v>167</v>
      </c>
      <c r="C193" s="1" t="s">
        <v>168</v>
      </c>
      <c r="D193" s="1" t="s">
        <v>93</v>
      </c>
      <c r="E193" s="1" t="s">
        <v>32</v>
      </c>
      <c r="F193" s="1" t="s">
        <v>33</v>
      </c>
      <c r="G193" s="1" t="s">
        <v>15</v>
      </c>
      <c r="H193" s="12">
        <v>6.5</v>
      </c>
      <c r="I193" s="12">
        <v>0</v>
      </c>
    </row>
    <row r="194" spans="1:9" x14ac:dyDescent="0.15">
      <c r="A194" s="1" t="s">
        <v>36</v>
      </c>
      <c r="B194" s="1" t="s">
        <v>167</v>
      </c>
      <c r="C194" s="1" t="s">
        <v>168</v>
      </c>
      <c r="D194" s="1" t="s">
        <v>93</v>
      </c>
      <c r="E194" s="1" t="s">
        <v>32</v>
      </c>
      <c r="F194" s="1" t="s">
        <v>34</v>
      </c>
      <c r="G194" s="1" t="s">
        <v>15</v>
      </c>
      <c r="H194" s="12">
        <v>2.97</v>
      </c>
      <c r="I194" s="12">
        <v>0</v>
      </c>
    </row>
    <row r="195" spans="1:9" x14ac:dyDescent="0.15">
      <c r="A195" s="1" t="s">
        <v>36</v>
      </c>
      <c r="B195" s="1" t="s">
        <v>167</v>
      </c>
      <c r="C195" s="1" t="s">
        <v>168</v>
      </c>
      <c r="D195" s="1" t="s">
        <v>93</v>
      </c>
      <c r="E195" s="1" t="s">
        <v>32</v>
      </c>
      <c r="F195" s="1" t="s">
        <v>41</v>
      </c>
      <c r="G195" s="1" t="s">
        <v>11</v>
      </c>
      <c r="H195" s="12">
        <v>861.41</v>
      </c>
      <c r="I195" s="12">
        <v>0</v>
      </c>
    </row>
    <row r="196" spans="1:9" x14ac:dyDescent="0.15">
      <c r="A196" s="1" t="s">
        <v>36</v>
      </c>
      <c r="B196" s="1" t="s">
        <v>167</v>
      </c>
      <c r="C196" s="1" t="s">
        <v>168</v>
      </c>
      <c r="D196" s="1" t="s">
        <v>93</v>
      </c>
      <c r="E196" s="1" t="s">
        <v>32</v>
      </c>
      <c r="F196" s="1" t="s">
        <v>75</v>
      </c>
      <c r="G196" s="1" t="s">
        <v>15</v>
      </c>
      <c r="H196" s="12">
        <v>41.75</v>
      </c>
      <c r="I196" s="12">
        <v>0</v>
      </c>
    </row>
    <row r="197" spans="1:9" x14ac:dyDescent="0.15">
      <c r="A197" s="1" t="s">
        <v>36</v>
      </c>
      <c r="B197" s="1" t="s">
        <v>167</v>
      </c>
      <c r="C197" s="1" t="s">
        <v>168</v>
      </c>
      <c r="D197" s="1" t="s">
        <v>93</v>
      </c>
      <c r="E197" s="1" t="s">
        <v>32</v>
      </c>
      <c r="F197" s="1" t="s">
        <v>76</v>
      </c>
      <c r="G197" s="1" t="s">
        <v>15</v>
      </c>
      <c r="H197" s="12">
        <v>3.92</v>
      </c>
      <c r="I197" s="12">
        <v>0</v>
      </c>
    </row>
    <row r="198" spans="1:9" x14ac:dyDescent="0.15">
      <c r="A198" s="1" t="s">
        <v>36</v>
      </c>
      <c r="B198" s="1" t="s">
        <v>167</v>
      </c>
      <c r="C198" s="1" t="s">
        <v>168</v>
      </c>
      <c r="D198" s="1" t="s">
        <v>93</v>
      </c>
      <c r="E198" s="1" t="s">
        <v>32</v>
      </c>
      <c r="F198" s="1" t="s">
        <v>35</v>
      </c>
      <c r="G198" s="1" t="s">
        <v>14</v>
      </c>
      <c r="H198" s="12">
        <v>131</v>
      </c>
      <c r="I198" s="12">
        <v>0</v>
      </c>
    </row>
    <row r="199" spans="1:9" x14ac:dyDescent="0.15">
      <c r="A199" s="1" t="s">
        <v>169</v>
      </c>
      <c r="B199" s="1" t="s">
        <v>170</v>
      </c>
      <c r="C199" s="1" t="s">
        <v>171</v>
      </c>
      <c r="D199" s="1" t="s">
        <v>106</v>
      </c>
      <c r="E199" s="1" t="s">
        <v>32</v>
      </c>
      <c r="F199" s="1" t="s">
        <v>33</v>
      </c>
      <c r="G199" s="1" t="s">
        <v>15</v>
      </c>
      <c r="H199" s="12">
        <v>6.5</v>
      </c>
      <c r="I199" s="12">
        <v>0</v>
      </c>
    </row>
    <row r="200" spans="1:9" x14ac:dyDescent="0.15">
      <c r="A200" s="1" t="s">
        <v>169</v>
      </c>
      <c r="B200" s="1" t="s">
        <v>170</v>
      </c>
      <c r="C200" s="1" t="s">
        <v>171</v>
      </c>
      <c r="D200" s="1" t="s">
        <v>106</v>
      </c>
      <c r="E200" s="1" t="s">
        <v>32</v>
      </c>
      <c r="F200" s="1" t="s">
        <v>34</v>
      </c>
      <c r="G200" s="1" t="s">
        <v>15</v>
      </c>
      <c r="H200" s="12">
        <v>2.97</v>
      </c>
      <c r="I200" s="12">
        <v>0</v>
      </c>
    </row>
    <row r="201" spans="1:9" x14ac:dyDescent="0.15">
      <c r="A201" s="1" t="s">
        <v>169</v>
      </c>
      <c r="B201" s="1" t="s">
        <v>170</v>
      </c>
      <c r="C201" s="1" t="s">
        <v>171</v>
      </c>
      <c r="D201" s="1" t="s">
        <v>106</v>
      </c>
      <c r="E201" s="1" t="s">
        <v>32</v>
      </c>
      <c r="F201" s="1" t="s">
        <v>35</v>
      </c>
      <c r="G201" s="1" t="s">
        <v>14</v>
      </c>
      <c r="H201" s="12">
        <v>136.5</v>
      </c>
      <c r="I201" s="12">
        <v>0</v>
      </c>
    </row>
    <row r="202" spans="1:9" x14ac:dyDescent="0.15">
      <c r="A202" s="1" t="s">
        <v>172</v>
      </c>
      <c r="B202" s="1" t="s">
        <v>173</v>
      </c>
      <c r="C202" s="1" t="s">
        <v>174</v>
      </c>
      <c r="D202" s="1" t="s">
        <v>93</v>
      </c>
      <c r="E202" s="1" t="s">
        <v>32</v>
      </c>
      <c r="F202" s="1" t="s">
        <v>70</v>
      </c>
      <c r="G202" s="1" t="s">
        <v>15</v>
      </c>
      <c r="H202" s="12">
        <v>13.65</v>
      </c>
      <c r="I202" s="12">
        <v>0</v>
      </c>
    </row>
    <row r="203" spans="1:9" x14ac:dyDescent="0.15">
      <c r="A203" s="1" t="s">
        <v>172</v>
      </c>
      <c r="B203" s="1" t="s">
        <v>173</v>
      </c>
      <c r="C203" s="1" t="s">
        <v>174</v>
      </c>
      <c r="D203" s="1" t="s">
        <v>93</v>
      </c>
      <c r="E203" s="1" t="s">
        <v>32</v>
      </c>
      <c r="F203" s="1" t="s">
        <v>39</v>
      </c>
      <c r="G203" s="1" t="s">
        <v>11</v>
      </c>
      <c r="H203" s="12">
        <v>87.99</v>
      </c>
      <c r="I203" s="12">
        <v>0</v>
      </c>
    </row>
    <row r="204" spans="1:9" x14ac:dyDescent="0.15">
      <c r="A204" s="1" t="s">
        <v>172</v>
      </c>
      <c r="B204" s="1" t="s">
        <v>173</v>
      </c>
      <c r="C204" s="1" t="s">
        <v>174</v>
      </c>
      <c r="D204" s="1" t="s">
        <v>93</v>
      </c>
      <c r="E204" s="1" t="s">
        <v>32</v>
      </c>
      <c r="F204" s="1" t="s">
        <v>40</v>
      </c>
      <c r="G204" s="1" t="s">
        <v>15</v>
      </c>
      <c r="H204" s="12">
        <v>19.93</v>
      </c>
      <c r="I204" s="12">
        <v>0</v>
      </c>
    </row>
    <row r="205" spans="1:9" x14ac:dyDescent="0.15">
      <c r="A205" s="1" t="s">
        <v>172</v>
      </c>
      <c r="B205" s="1" t="s">
        <v>173</v>
      </c>
      <c r="C205" s="1" t="s">
        <v>174</v>
      </c>
      <c r="D205" s="1" t="s">
        <v>93</v>
      </c>
      <c r="E205" s="1" t="s">
        <v>32</v>
      </c>
      <c r="F205" s="1" t="s">
        <v>33</v>
      </c>
      <c r="G205" s="1" t="s">
        <v>15</v>
      </c>
      <c r="H205" s="12">
        <v>6.5</v>
      </c>
      <c r="I205" s="12">
        <v>0</v>
      </c>
    </row>
    <row r="206" spans="1:9" x14ac:dyDescent="0.15">
      <c r="A206" s="1" t="s">
        <v>172</v>
      </c>
      <c r="B206" s="1" t="s">
        <v>173</v>
      </c>
      <c r="C206" s="1" t="s">
        <v>174</v>
      </c>
      <c r="D206" s="1" t="s">
        <v>93</v>
      </c>
      <c r="E206" s="1" t="s">
        <v>32</v>
      </c>
      <c r="F206" s="1" t="s">
        <v>34</v>
      </c>
      <c r="G206" s="1" t="s">
        <v>15</v>
      </c>
      <c r="H206" s="12">
        <v>2.97</v>
      </c>
      <c r="I206" s="12">
        <v>0</v>
      </c>
    </row>
    <row r="207" spans="1:9" x14ac:dyDescent="0.15">
      <c r="A207" s="1" t="s">
        <v>172</v>
      </c>
      <c r="B207" s="1" t="s">
        <v>173</v>
      </c>
      <c r="C207" s="1" t="s">
        <v>174</v>
      </c>
      <c r="D207" s="1" t="s">
        <v>93</v>
      </c>
      <c r="E207" s="1" t="s">
        <v>32</v>
      </c>
      <c r="F207" s="1" t="s">
        <v>41</v>
      </c>
      <c r="G207" s="1" t="s">
        <v>11</v>
      </c>
      <c r="H207" s="12">
        <v>743.53</v>
      </c>
      <c r="I207" s="12">
        <v>0</v>
      </c>
    </row>
    <row r="208" spans="1:9" x14ac:dyDescent="0.15">
      <c r="A208" s="1" t="s">
        <v>172</v>
      </c>
      <c r="B208" s="1" t="s">
        <v>173</v>
      </c>
      <c r="C208" s="1" t="s">
        <v>174</v>
      </c>
      <c r="D208" s="1" t="s">
        <v>93</v>
      </c>
      <c r="E208" s="1" t="s">
        <v>32</v>
      </c>
      <c r="F208" s="1" t="s">
        <v>76</v>
      </c>
      <c r="G208" s="1" t="s">
        <v>15</v>
      </c>
      <c r="H208" s="12">
        <v>2.86</v>
      </c>
      <c r="I208" s="12">
        <v>0</v>
      </c>
    </row>
    <row r="209" spans="1:9" x14ac:dyDescent="0.15">
      <c r="A209" s="1" t="s">
        <v>172</v>
      </c>
      <c r="B209" s="1" t="s">
        <v>173</v>
      </c>
      <c r="C209" s="1" t="s">
        <v>174</v>
      </c>
      <c r="D209" s="1" t="s">
        <v>93</v>
      </c>
      <c r="E209" s="1" t="s">
        <v>32</v>
      </c>
      <c r="F209" s="1" t="s">
        <v>35</v>
      </c>
      <c r="G209" s="1" t="s">
        <v>14</v>
      </c>
      <c r="H209" s="12">
        <v>142</v>
      </c>
      <c r="I209" s="12">
        <v>0</v>
      </c>
    </row>
    <row r="210" spans="1:9" x14ac:dyDescent="0.15">
      <c r="A210" s="1" t="s">
        <v>175</v>
      </c>
      <c r="B210" s="1" t="s">
        <v>176</v>
      </c>
      <c r="C210" s="1" t="s">
        <v>177</v>
      </c>
      <c r="D210" s="1" t="s">
        <v>178</v>
      </c>
      <c r="E210" s="1" t="s">
        <v>32</v>
      </c>
      <c r="F210" s="1" t="s">
        <v>39</v>
      </c>
      <c r="G210" s="1" t="s">
        <v>11</v>
      </c>
      <c r="H210" s="12">
        <v>38.049999999999997</v>
      </c>
      <c r="I210" s="12">
        <v>0</v>
      </c>
    </row>
    <row r="211" spans="1:9" x14ac:dyDescent="0.15">
      <c r="A211" s="1" t="s">
        <v>175</v>
      </c>
      <c r="B211" s="1" t="s">
        <v>176</v>
      </c>
      <c r="C211" s="1" t="s">
        <v>177</v>
      </c>
      <c r="D211" s="1" t="s">
        <v>178</v>
      </c>
      <c r="E211" s="1" t="s">
        <v>32</v>
      </c>
      <c r="F211" s="1" t="s">
        <v>33</v>
      </c>
      <c r="G211" s="1" t="s">
        <v>15</v>
      </c>
      <c r="H211" s="12">
        <v>0</v>
      </c>
      <c r="I211" s="12">
        <v>-6.5</v>
      </c>
    </row>
    <row r="212" spans="1:9" x14ac:dyDescent="0.15">
      <c r="A212" s="1" t="s">
        <v>175</v>
      </c>
      <c r="B212" s="1" t="s">
        <v>176</v>
      </c>
      <c r="C212" s="1" t="s">
        <v>177</v>
      </c>
      <c r="D212" s="1" t="s">
        <v>178</v>
      </c>
      <c r="E212" s="1" t="s">
        <v>32</v>
      </c>
      <c r="F212" s="1" t="s">
        <v>34</v>
      </c>
      <c r="G212" s="1" t="s">
        <v>15</v>
      </c>
      <c r="H212" s="12">
        <v>0</v>
      </c>
      <c r="I212" s="12">
        <v>-2.97</v>
      </c>
    </row>
    <row r="213" spans="1:9" x14ac:dyDescent="0.15">
      <c r="A213" s="1" t="s">
        <v>175</v>
      </c>
      <c r="B213" s="1" t="s">
        <v>176</v>
      </c>
      <c r="C213" s="1" t="s">
        <v>177</v>
      </c>
      <c r="D213" s="1" t="s">
        <v>178</v>
      </c>
      <c r="E213" s="1" t="s">
        <v>32</v>
      </c>
      <c r="F213" s="1" t="s">
        <v>41</v>
      </c>
      <c r="G213" s="1" t="s">
        <v>11</v>
      </c>
      <c r="H213" s="12">
        <v>1107.02</v>
      </c>
      <c r="I213" s="12">
        <v>0</v>
      </c>
    </row>
    <row r="214" spans="1:9" x14ac:dyDescent="0.15">
      <c r="A214" s="1" t="s">
        <v>175</v>
      </c>
      <c r="B214" s="1" t="s">
        <v>176</v>
      </c>
      <c r="C214" s="1" t="s">
        <v>177</v>
      </c>
      <c r="D214" s="1" t="s">
        <v>178</v>
      </c>
      <c r="E214" s="1" t="s">
        <v>32</v>
      </c>
      <c r="F214" s="1" t="s">
        <v>42</v>
      </c>
      <c r="G214" s="1" t="s">
        <v>11</v>
      </c>
      <c r="H214" s="12">
        <v>15.6</v>
      </c>
      <c r="I214" s="12">
        <v>0</v>
      </c>
    </row>
    <row r="215" spans="1:9" x14ac:dyDescent="0.15">
      <c r="A215" s="1" t="s">
        <v>175</v>
      </c>
      <c r="B215" s="1" t="s">
        <v>176</v>
      </c>
      <c r="C215" s="1" t="s">
        <v>177</v>
      </c>
      <c r="D215" s="1" t="s">
        <v>178</v>
      </c>
      <c r="E215" s="1" t="s">
        <v>32</v>
      </c>
      <c r="F215" s="1" t="s">
        <v>76</v>
      </c>
      <c r="G215" s="1" t="s">
        <v>15</v>
      </c>
      <c r="H215" s="12">
        <v>0</v>
      </c>
      <c r="I215" s="12">
        <v>-3.97</v>
      </c>
    </row>
    <row r="216" spans="1:9" x14ac:dyDescent="0.15">
      <c r="A216" s="1" t="s">
        <v>175</v>
      </c>
      <c r="B216" s="1" t="s">
        <v>176</v>
      </c>
      <c r="C216" s="1" t="s">
        <v>177</v>
      </c>
      <c r="D216" s="1" t="s">
        <v>178</v>
      </c>
      <c r="E216" s="1" t="s">
        <v>32</v>
      </c>
      <c r="F216" s="1" t="s">
        <v>35</v>
      </c>
      <c r="G216" s="1" t="s">
        <v>14</v>
      </c>
      <c r="H216" s="12">
        <v>147.5</v>
      </c>
      <c r="I216" s="12">
        <v>0</v>
      </c>
    </row>
  </sheetData>
  <autoFilter ref="A2:I2" xr:uid="{00000000-0009-0000-0000-000001000000}"/>
  <mergeCells count="2">
    <mergeCell ref="A1:C1"/>
    <mergeCell ref="D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applyStyles="1"/>
  </sheetPr>
  <dimension ref="A1:P4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1"/>
    </sheetView>
  </sheetViews>
  <sheetFormatPr baseColWidth="10" defaultColWidth="9.1640625" defaultRowHeight="14" x14ac:dyDescent="0.15"/>
  <cols>
    <col min="1" max="3" width="13" style="1" customWidth="1"/>
    <col min="4" max="4" width="25" style="1" customWidth="1"/>
    <col min="5" max="15" width="17.5" style="1" customWidth="1"/>
    <col min="16" max="16" width="20" style="1" customWidth="1"/>
    <col min="17" max="18" width="9.1640625" style="1" customWidth="1"/>
    <col min="19" max="16384" width="9.1640625" style="1"/>
  </cols>
  <sheetData>
    <row r="1" spans="1:16" ht="45" customHeight="1" x14ac:dyDescent="0.15">
      <c r="A1" s="23" t="s">
        <v>1</v>
      </c>
      <c r="B1" s="24"/>
      <c r="C1" s="25"/>
      <c r="D1" s="23" t="s">
        <v>18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  <c r="P1" s="10"/>
    </row>
    <row r="2" spans="1:16" ht="40" customHeight="1" x14ac:dyDescent="0.15">
      <c r="A2" s="11" t="s">
        <v>19</v>
      </c>
      <c r="B2" s="11" t="s">
        <v>20</v>
      </c>
      <c r="C2" s="11" t="s">
        <v>21</v>
      </c>
      <c r="D2" s="11" t="s">
        <v>22</v>
      </c>
      <c r="E2" s="11" t="s">
        <v>70</v>
      </c>
      <c r="F2" s="11" t="s">
        <v>98</v>
      </c>
      <c r="G2" s="11" t="s">
        <v>39</v>
      </c>
      <c r="H2" s="11" t="s">
        <v>40</v>
      </c>
      <c r="I2" s="11" t="s">
        <v>33</v>
      </c>
      <c r="J2" s="11" t="s">
        <v>34</v>
      </c>
      <c r="K2" s="11" t="s">
        <v>41</v>
      </c>
      <c r="L2" s="11" t="s">
        <v>75</v>
      </c>
      <c r="M2" s="11" t="s">
        <v>42</v>
      </c>
      <c r="N2" s="11" t="s">
        <v>76</v>
      </c>
      <c r="O2" s="11" t="s">
        <v>35</v>
      </c>
      <c r="P2" s="11" t="s">
        <v>179</v>
      </c>
    </row>
    <row r="3" spans="1:16" x14ac:dyDescent="0.15">
      <c r="A3" s="1" t="s">
        <v>28</v>
      </c>
      <c r="B3" s="1" t="s">
        <v>29</v>
      </c>
      <c r="C3" s="1" t="s">
        <v>30</v>
      </c>
      <c r="D3" s="1" t="s">
        <v>31</v>
      </c>
      <c r="E3" s="12">
        <f>IF($C3="",
SUMIFS('Consolidated Prem and Adj'!$H:$H,'Consolidated Prem and Adj'!$F:$F,"="&amp;
'Employee Based Summary'!E$2,'Consolidated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Summary'!E$2,'Consolidated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Summary'!E$2,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Summary'!E$2,
'Consolidated Prem and Adj'!$B:$B,"=*"&amp;'Employee Based Summary'!$B3,
'Consolidated Prem and Adj'!$A:$A,"=*"&amp;'Employee Based Summary'!$A3))</f>
        <v>0</v>
      </c>
      <c r="F3" s="12">
        <f>IF($C3="",
SUMIFS('Consolidated Prem and Adj'!$H:$H,'Consolidated Prem and Adj'!$F:$F,"="&amp;
'Employee Based Summary'!F$2,'Consolidated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Summary'!F$2,'Consolidated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Summary'!F$2,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Summary'!F$2,
'Consolidated Prem and Adj'!$B:$B,"=*"&amp;'Employee Based Summary'!$B3,
'Consolidated Prem and Adj'!$A:$A,"=*"&amp;'Employee Based Summary'!$A3))</f>
        <v>0</v>
      </c>
      <c r="G3" s="12">
        <f>IF($C3="",
SUMIFS('Consolidated Prem and Adj'!$H:$H,'Consolidated Prem and Adj'!$F:$F,"="&amp;
'Employee Based Summary'!G$2,'Consolidated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Summary'!G$2,'Consolidated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Summary'!G$2,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Summary'!G$2,
'Consolidated Prem and Adj'!$B:$B,"=*"&amp;'Employee Based Summary'!$B3,
'Consolidated Prem and Adj'!$A:$A,"=*"&amp;'Employee Based Summary'!$A3))</f>
        <v>0</v>
      </c>
      <c r="H3" s="12">
        <f>IF($C3="",
SUMIFS('Consolidated Prem and Adj'!$H:$H,'Consolidated Prem and Adj'!$F:$F,"="&amp;
'Employee Based Summary'!H$2,'Consolidated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Summary'!H$2,'Consolidated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Summary'!H$2,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Summary'!H$2,
'Consolidated Prem and Adj'!$B:$B,"=*"&amp;'Employee Based Summary'!$B3,
'Consolidated Prem and Adj'!$A:$A,"=*"&amp;'Employee Based Summary'!$A3))</f>
        <v>0</v>
      </c>
      <c r="I3" s="12">
        <f>IF($C3="",
SUMIFS('Consolidated Prem and Adj'!$H:$H,'Consolidated Prem and Adj'!$F:$F,"="&amp;
'Employee Based Summary'!I$2,'Consolidated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Summary'!I$2,'Consolidated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Summary'!I$2,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Summary'!I$2,
'Consolidated Prem and Adj'!$B:$B,"=*"&amp;'Employee Based Summary'!$B3,
'Consolidated Prem and Adj'!$A:$A,"=*"&amp;'Employee Based Summary'!$A3))</f>
        <v>6.5</v>
      </c>
      <c r="J3" s="12">
        <f>IF($C3="",
SUMIFS('Consolidated Prem and Adj'!$H:$H,'Consolidated Prem and Adj'!$F:$F,"="&amp;
'Employee Based Summary'!J$2,'Consolidated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Summary'!J$2,'Consolidated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Summary'!J$2,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Summary'!J$2,
'Consolidated Prem and Adj'!$B:$B,"=*"&amp;'Employee Based Summary'!$B3,
'Consolidated Prem and Adj'!$A:$A,"=*"&amp;'Employee Based Summary'!$A3))</f>
        <v>2.97</v>
      </c>
      <c r="K3" s="12">
        <f>IF($C3="",
SUMIFS('Consolidated Prem and Adj'!$H:$H,'Consolidated Prem and Adj'!$F:$F,"="&amp;
'Employee Based Summary'!K$2,'Consolidated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Summary'!K$2,'Consolidated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Summary'!K$2,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Summary'!K$2,
'Consolidated Prem and Adj'!$B:$B,"=*"&amp;'Employee Based Summary'!$B3,
'Consolidated Prem and Adj'!$A:$A,"=*"&amp;'Employee Based Summary'!$A3))</f>
        <v>0</v>
      </c>
      <c r="L3" s="12">
        <f>IF($C3="",
SUMIFS('Consolidated Prem and Adj'!$H:$H,'Consolidated Prem and Adj'!$F:$F,"="&amp;
'Employee Based Summary'!L$2,'Consolidated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Summary'!L$2,'Consolidated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Summary'!L$2,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Summary'!L$2,
'Consolidated Prem and Adj'!$B:$B,"=*"&amp;'Employee Based Summary'!$B3,
'Consolidated Prem and Adj'!$A:$A,"=*"&amp;'Employee Based Summary'!$A3))</f>
        <v>0</v>
      </c>
      <c r="M3" s="12">
        <f>IF($C3="",
SUMIFS('Consolidated Prem and Adj'!$H:$H,'Consolidated Prem and Adj'!$F:$F,"="&amp;
'Employee Based Summary'!M$2,'Consolidated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Summary'!M$2,'Consolidated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Summary'!M$2,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Summary'!M$2,
'Consolidated Prem and Adj'!$B:$B,"=*"&amp;'Employee Based Summary'!$B3,
'Consolidated Prem and Adj'!$A:$A,"=*"&amp;'Employee Based Summary'!$A3))</f>
        <v>0</v>
      </c>
      <c r="N3" s="12">
        <f>IF($C3="",
SUMIFS('Consolidated Prem and Adj'!$H:$H,'Consolidated Prem and Adj'!$F:$F,"="&amp;
'Employee Based Summary'!N$2,'Consolidated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Summary'!N$2,'Consolidated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Summary'!N$2,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Summary'!N$2,
'Consolidated Prem and Adj'!$B:$B,"=*"&amp;'Employee Based Summary'!$B3,
'Consolidated Prem and Adj'!$A:$A,"=*"&amp;'Employee Based Summary'!$A3))</f>
        <v>0</v>
      </c>
      <c r="O3" s="12">
        <f>IF($C3="",
SUMIFS('Consolidated Prem and Adj'!$H:$H,'Consolidated Prem and Adj'!$F:$F,"="&amp;
'Employee Based Summary'!O$2,'Consolidated Prem and Adj'!$B:$B,"="&amp;
'Employee Based Summary'!$B3,'Consolidated Prem and Adj'!$A:$A,"="&amp;
'Employee Based Summary'!$A3,'Consolidated Prem and Adj'!$C:$C,"")
+SUMIFS('Consolidated Prem and Adj'!$I:$I,'Consolidated Prem and Adj'!$F:$F,"="&amp;
'Employee Based Summary'!O$2,'Consolidated Prem and Adj'!$B:$B,"="&amp;
'Employee Based Summary'!$B3,'Consolidated Prem and Adj'!$A:$A,"="&amp;
'Employee Based Summary'!$A3,'Consolidated Prem and Adj'!$C:$C,""),
SUMIFS('Consolidated Prem and Adj'!$H:$H,'Consolidated Prem and Adj'!$C:$C,"="&amp;$C3,
'Consolidated Prem and Adj'!$F:$F,"="&amp;'Employee Based Summary'!O$2,
'Consolidated Prem and Adj'!$B:$B,"=*"&amp;'Employee Based Summary'!$B3,
'Consolidated Prem and Adj'!$A:$A,"=*"&amp;'Employee Based Summary'!$A3)
+SUMIFS('Consolidated Prem and Adj'!$I:$I,'Consolidated Prem and Adj'!$C:$C,"="&amp;$C3,
'Consolidated Prem and Adj'!$F:$F,"="&amp;'Employee Based Summary'!O$2,
'Consolidated Prem and Adj'!$B:$B,"=*"&amp;'Employee Based Summary'!$B3,
'Consolidated Prem and Adj'!$A:$A,"=*"&amp;'Employee Based Summary'!$A3))</f>
        <v>10</v>
      </c>
      <c r="P3" s="13">
        <f t="shared" ref="P3:P42" si="0">SUM(E3:O3)</f>
        <v>19.47</v>
      </c>
    </row>
    <row r="4" spans="1:16" x14ac:dyDescent="0.15">
      <c r="A4" s="1" t="s">
        <v>43</v>
      </c>
      <c r="B4" s="1" t="s">
        <v>29</v>
      </c>
      <c r="C4" s="1" t="s">
        <v>37</v>
      </c>
      <c r="D4" s="1" t="s">
        <v>38</v>
      </c>
      <c r="E4" s="12">
        <f>IF($C4="",
SUMIFS('Consolidated Prem and Adj'!$H:$H,'Consolidated Prem and Adj'!$F:$F,"="&amp;
'Employee Based Summary'!E$2,'Consolidated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Summary'!E$2,'Consolidated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Summary'!E$2,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Summary'!E$2,
'Consolidated Prem and Adj'!$B:$B,"=*"&amp;'Employee Based Summary'!$B4,
'Consolidated Prem and Adj'!$A:$A,"=*"&amp;'Employee Based Summary'!$A4))</f>
        <v>0</v>
      </c>
      <c r="F4" s="12">
        <f>IF($C4="",
SUMIFS('Consolidated Prem and Adj'!$H:$H,'Consolidated Prem and Adj'!$F:$F,"="&amp;
'Employee Based Summary'!F$2,'Consolidated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Summary'!F$2,'Consolidated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Summary'!F$2,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Summary'!F$2,
'Consolidated Prem and Adj'!$B:$B,"=*"&amp;'Employee Based Summary'!$B4,
'Consolidated Prem and Adj'!$A:$A,"=*"&amp;'Employee Based Summary'!$A4))</f>
        <v>0</v>
      </c>
      <c r="G4" s="12">
        <f>IF($C4="",
SUMIFS('Consolidated Prem and Adj'!$H:$H,'Consolidated Prem and Adj'!$F:$F,"="&amp;
'Employee Based Summary'!G$2,'Consolidated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Summary'!G$2,'Consolidated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Summary'!G$2,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Summary'!G$2,
'Consolidated Prem and Adj'!$B:$B,"=*"&amp;'Employee Based Summary'!$B4,
'Consolidated Prem and Adj'!$A:$A,"=*"&amp;'Employee Based Summary'!$A4))</f>
        <v>18.16</v>
      </c>
      <c r="H4" s="12">
        <f>IF($C4="",
SUMIFS('Consolidated Prem and Adj'!$H:$H,'Consolidated Prem and Adj'!$F:$F,"="&amp;
'Employee Based Summary'!H$2,'Consolidated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Summary'!H$2,'Consolidated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Summary'!H$2,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Summary'!H$2,
'Consolidated Prem and Adj'!$B:$B,"=*"&amp;'Employee Based Summary'!$B4,
'Consolidated Prem and Adj'!$A:$A,"=*"&amp;'Employee Based Summary'!$A4))</f>
        <v>8.52</v>
      </c>
      <c r="I4" s="12">
        <f>IF($C4="",
SUMIFS('Consolidated Prem and Adj'!$H:$H,'Consolidated Prem and Adj'!$F:$F,"="&amp;
'Employee Based Summary'!I$2,'Consolidated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Summary'!I$2,'Consolidated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Summary'!I$2,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Summary'!I$2,
'Consolidated Prem and Adj'!$B:$B,"=*"&amp;'Employee Based Summary'!$B4,
'Consolidated Prem and Adj'!$A:$A,"=*"&amp;'Employee Based Summary'!$A4))</f>
        <v>6.5</v>
      </c>
      <c r="J4" s="12">
        <f>IF($C4="",
SUMIFS('Consolidated Prem and Adj'!$H:$H,'Consolidated Prem and Adj'!$F:$F,"="&amp;
'Employee Based Summary'!J$2,'Consolidated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Summary'!J$2,'Consolidated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Summary'!J$2,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Summary'!J$2,
'Consolidated Prem and Adj'!$B:$B,"=*"&amp;'Employee Based Summary'!$B4,
'Consolidated Prem and Adj'!$A:$A,"=*"&amp;'Employee Based Summary'!$A4))</f>
        <v>2.97</v>
      </c>
      <c r="K4" s="12">
        <f>IF($C4="",
SUMIFS('Consolidated Prem and Adj'!$H:$H,'Consolidated Prem and Adj'!$F:$F,"="&amp;
'Employee Based Summary'!K$2,'Consolidated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Summary'!K$2,'Consolidated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Summary'!K$2,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Summary'!K$2,
'Consolidated Prem and Adj'!$B:$B,"=*"&amp;'Employee Based Summary'!$B4,
'Consolidated Prem and Adj'!$A:$A,"=*"&amp;'Employee Based Summary'!$A4))</f>
        <v>552.11</v>
      </c>
      <c r="L4" s="12">
        <f>IF($C4="",
SUMIFS('Consolidated Prem and Adj'!$H:$H,'Consolidated Prem and Adj'!$F:$F,"="&amp;
'Employee Based Summary'!L$2,'Consolidated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Summary'!L$2,'Consolidated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Summary'!L$2,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Summary'!L$2,
'Consolidated Prem and Adj'!$B:$B,"=*"&amp;'Employee Based Summary'!$B4,
'Consolidated Prem and Adj'!$A:$A,"=*"&amp;'Employee Based Summary'!$A4))</f>
        <v>0</v>
      </c>
      <c r="M4" s="12">
        <f>IF($C4="",
SUMIFS('Consolidated Prem and Adj'!$H:$H,'Consolidated Prem and Adj'!$F:$F,"="&amp;
'Employee Based Summary'!M$2,'Consolidated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Summary'!M$2,'Consolidated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Summary'!M$2,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Summary'!M$2,
'Consolidated Prem and Adj'!$B:$B,"=*"&amp;'Employee Based Summary'!$B4,
'Consolidated Prem and Adj'!$A:$A,"=*"&amp;'Employee Based Summary'!$A4))</f>
        <v>7.71</v>
      </c>
      <c r="N4" s="12">
        <f>IF($C4="",
SUMIFS('Consolidated Prem and Adj'!$H:$H,'Consolidated Prem and Adj'!$F:$F,"="&amp;
'Employee Based Summary'!N$2,'Consolidated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Summary'!N$2,'Consolidated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Summary'!N$2,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Summary'!N$2,
'Consolidated Prem and Adj'!$B:$B,"=*"&amp;'Employee Based Summary'!$B4,
'Consolidated Prem and Adj'!$A:$A,"=*"&amp;'Employee Based Summary'!$A4))</f>
        <v>0</v>
      </c>
      <c r="O4" s="12">
        <f>IF($C4="",
SUMIFS('Consolidated Prem and Adj'!$H:$H,'Consolidated Prem and Adj'!$F:$F,"="&amp;
'Employee Based Summary'!O$2,'Consolidated Prem and Adj'!$B:$B,"="&amp;
'Employee Based Summary'!$B4,'Consolidated Prem and Adj'!$A:$A,"="&amp;
'Employee Based Summary'!$A4,'Consolidated Prem and Adj'!$C:$C,"")
+SUMIFS('Consolidated Prem and Adj'!$I:$I,'Consolidated Prem and Adj'!$F:$F,"="&amp;
'Employee Based Summary'!O$2,'Consolidated Prem and Adj'!$B:$B,"="&amp;
'Employee Based Summary'!$B4,'Consolidated Prem and Adj'!$A:$A,"="&amp;
'Employee Based Summary'!$A4,'Consolidated Prem and Adj'!$C:$C,""),
SUMIFS('Consolidated Prem and Adj'!$H:$H,'Consolidated Prem and Adj'!$C:$C,"="&amp;$C4,
'Consolidated Prem and Adj'!$F:$F,"="&amp;'Employee Based Summary'!O$2,
'Consolidated Prem and Adj'!$B:$B,"=*"&amp;'Employee Based Summary'!$B4,
'Consolidated Prem and Adj'!$A:$A,"=*"&amp;'Employee Based Summary'!$A4)
+SUMIFS('Consolidated Prem and Adj'!$I:$I,'Consolidated Prem and Adj'!$C:$C,"="&amp;$C4,
'Consolidated Prem and Adj'!$F:$F,"="&amp;'Employee Based Summary'!O$2,
'Consolidated Prem and Adj'!$B:$B,"=*"&amp;'Employee Based Summary'!$B4,
'Consolidated Prem and Adj'!$A:$A,"=*"&amp;'Employee Based Summary'!$A4))</f>
        <v>169.5</v>
      </c>
      <c r="P4" s="13">
        <f t="shared" si="0"/>
        <v>765.47</v>
      </c>
    </row>
    <row r="5" spans="1:16" x14ac:dyDescent="0.15">
      <c r="A5" s="1" t="s">
        <v>43</v>
      </c>
      <c r="B5" s="1" t="s">
        <v>44</v>
      </c>
      <c r="C5" s="1" t="s">
        <v>45</v>
      </c>
      <c r="D5" s="1" t="s">
        <v>46</v>
      </c>
      <c r="E5" s="12">
        <f>IF($C5="",
SUMIFS('Consolidated Prem and Adj'!$H:$H,'Consolidated Prem and Adj'!$F:$F,"="&amp;
'Employee Based Summary'!E$2,'Consolidated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Summary'!E$2,'Consolidated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Summary'!E$2,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Summary'!E$2,
'Consolidated Prem and Adj'!$B:$B,"=*"&amp;'Employee Based Summary'!$B5,
'Consolidated Prem and Adj'!$A:$A,"=*"&amp;'Employee Based Summary'!$A5))</f>
        <v>0</v>
      </c>
      <c r="F5" s="12">
        <f>IF($C5="",
SUMIFS('Consolidated Prem and Adj'!$H:$H,'Consolidated Prem and Adj'!$F:$F,"="&amp;
'Employee Based Summary'!F$2,'Consolidated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Summary'!F$2,'Consolidated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Summary'!F$2,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Summary'!F$2,
'Consolidated Prem and Adj'!$B:$B,"=*"&amp;'Employee Based Summary'!$B5,
'Consolidated Prem and Adj'!$A:$A,"=*"&amp;'Employee Based Summary'!$A5))</f>
        <v>0</v>
      </c>
      <c r="G5" s="12">
        <f>IF($C5="",
SUMIFS('Consolidated Prem and Adj'!$H:$H,'Consolidated Prem and Adj'!$F:$F,"="&amp;
'Employee Based Summary'!G$2,'Consolidated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Summary'!G$2,'Consolidated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Summary'!G$2,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Summary'!G$2,
'Consolidated Prem and Adj'!$B:$B,"=*"&amp;'Employee Based Summary'!$B5,
'Consolidated Prem and Adj'!$A:$A,"=*"&amp;'Employee Based Summary'!$A5))</f>
        <v>0</v>
      </c>
      <c r="H5" s="12">
        <f>IF($C5="",
SUMIFS('Consolidated Prem and Adj'!$H:$H,'Consolidated Prem and Adj'!$F:$F,"="&amp;
'Employee Based Summary'!H$2,'Consolidated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Summary'!H$2,'Consolidated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Summary'!H$2,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Summary'!H$2,
'Consolidated Prem and Adj'!$B:$B,"=*"&amp;'Employee Based Summary'!$B5,
'Consolidated Prem and Adj'!$A:$A,"=*"&amp;'Employee Based Summary'!$A5))</f>
        <v>0</v>
      </c>
      <c r="I5" s="12">
        <f>IF($C5="",
SUMIFS('Consolidated Prem and Adj'!$H:$H,'Consolidated Prem and Adj'!$F:$F,"="&amp;
'Employee Based Summary'!I$2,'Consolidated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Summary'!I$2,'Consolidated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Summary'!I$2,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Summary'!I$2,
'Consolidated Prem and Adj'!$B:$B,"=*"&amp;'Employee Based Summary'!$B5,
'Consolidated Prem and Adj'!$A:$A,"=*"&amp;'Employee Based Summary'!$A5))</f>
        <v>0</v>
      </c>
      <c r="J5" s="12">
        <f>IF($C5="",
SUMIFS('Consolidated Prem and Adj'!$H:$H,'Consolidated Prem and Adj'!$F:$F,"="&amp;
'Employee Based Summary'!J$2,'Consolidated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Summary'!J$2,'Consolidated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Summary'!J$2,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Summary'!J$2,
'Consolidated Prem and Adj'!$B:$B,"=*"&amp;'Employee Based Summary'!$B5,
'Consolidated Prem and Adj'!$A:$A,"=*"&amp;'Employee Based Summary'!$A5))</f>
        <v>0</v>
      </c>
      <c r="K5" s="12">
        <f>IF($C5="",
SUMIFS('Consolidated Prem and Adj'!$H:$H,'Consolidated Prem and Adj'!$F:$F,"="&amp;
'Employee Based Summary'!K$2,'Consolidated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Summary'!K$2,'Consolidated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Summary'!K$2,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Summary'!K$2,
'Consolidated Prem and Adj'!$B:$B,"=*"&amp;'Employee Based Summary'!$B5,
'Consolidated Prem and Adj'!$A:$A,"=*"&amp;'Employee Based Summary'!$A5))</f>
        <v>0</v>
      </c>
      <c r="L5" s="12">
        <f>IF($C5="",
SUMIFS('Consolidated Prem and Adj'!$H:$H,'Consolidated Prem and Adj'!$F:$F,"="&amp;
'Employee Based Summary'!L$2,'Consolidated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Summary'!L$2,'Consolidated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Summary'!L$2,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Summary'!L$2,
'Consolidated Prem and Adj'!$B:$B,"=*"&amp;'Employee Based Summary'!$B5,
'Consolidated Prem and Adj'!$A:$A,"=*"&amp;'Employee Based Summary'!$A5))</f>
        <v>0</v>
      </c>
      <c r="M5" s="12">
        <f>IF($C5="",
SUMIFS('Consolidated Prem and Adj'!$H:$H,'Consolidated Prem and Adj'!$F:$F,"="&amp;
'Employee Based Summary'!M$2,'Consolidated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Summary'!M$2,'Consolidated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Summary'!M$2,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Summary'!M$2,
'Consolidated Prem and Adj'!$B:$B,"=*"&amp;'Employee Based Summary'!$B5,
'Consolidated Prem and Adj'!$A:$A,"=*"&amp;'Employee Based Summary'!$A5))</f>
        <v>0</v>
      </c>
      <c r="N5" s="12">
        <f>IF($C5="",
SUMIFS('Consolidated Prem and Adj'!$H:$H,'Consolidated Prem and Adj'!$F:$F,"="&amp;
'Employee Based Summary'!N$2,'Consolidated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Summary'!N$2,'Consolidated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Summary'!N$2,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Summary'!N$2,
'Consolidated Prem and Adj'!$B:$B,"=*"&amp;'Employee Based Summary'!$B5,
'Consolidated Prem and Adj'!$A:$A,"=*"&amp;'Employee Based Summary'!$A5))</f>
        <v>0</v>
      </c>
      <c r="O5" s="12">
        <f>IF($C5="",
SUMIFS('Consolidated Prem and Adj'!$H:$H,'Consolidated Prem and Adj'!$F:$F,"="&amp;
'Employee Based Summary'!O$2,'Consolidated Prem and Adj'!$B:$B,"="&amp;
'Employee Based Summary'!$B5,'Consolidated Prem and Adj'!$A:$A,"="&amp;
'Employee Based Summary'!$A5,'Consolidated Prem and Adj'!$C:$C,"")
+SUMIFS('Consolidated Prem and Adj'!$I:$I,'Consolidated Prem and Adj'!$F:$F,"="&amp;
'Employee Based Summary'!O$2,'Consolidated Prem and Adj'!$B:$B,"="&amp;
'Employee Based Summary'!$B5,'Consolidated Prem and Adj'!$A:$A,"="&amp;
'Employee Based Summary'!$A5,'Consolidated Prem and Adj'!$C:$C,""),
SUMIFS('Consolidated Prem and Adj'!$H:$H,'Consolidated Prem and Adj'!$C:$C,"="&amp;$C5,
'Consolidated Prem and Adj'!$F:$F,"="&amp;'Employee Based Summary'!O$2,
'Consolidated Prem and Adj'!$B:$B,"=*"&amp;'Employee Based Summary'!$B5,
'Consolidated Prem and Adj'!$A:$A,"=*"&amp;'Employee Based Summary'!$A5)
+SUMIFS('Consolidated Prem and Adj'!$I:$I,'Consolidated Prem and Adj'!$C:$C,"="&amp;$C5,
'Consolidated Prem and Adj'!$F:$F,"="&amp;'Employee Based Summary'!O$2,
'Consolidated Prem and Adj'!$B:$B,"=*"&amp;'Employee Based Summary'!$B5,
'Consolidated Prem and Adj'!$A:$A,"=*"&amp;'Employee Based Summary'!$A5))</f>
        <v>175</v>
      </c>
      <c r="P5" s="13">
        <f t="shared" si="0"/>
        <v>175</v>
      </c>
    </row>
    <row r="6" spans="1:16" x14ac:dyDescent="0.15">
      <c r="A6" s="1" t="s">
        <v>47</v>
      </c>
      <c r="B6" s="1" t="s">
        <v>48</v>
      </c>
      <c r="C6" s="1" t="s">
        <v>49</v>
      </c>
      <c r="D6" s="1" t="s">
        <v>46</v>
      </c>
      <c r="E6" s="12">
        <f>IF($C6="",
SUMIFS('Consolidated Prem and Adj'!$H:$H,'Consolidated Prem and Adj'!$F:$F,"="&amp;
'Employee Based Summary'!E$2,'Consolidated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Summary'!E$2,'Consolidated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Summary'!E$2,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Summary'!E$2,
'Consolidated Prem and Adj'!$B:$B,"=*"&amp;'Employee Based Summary'!$B6,
'Consolidated Prem and Adj'!$A:$A,"=*"&amp;'Employee Based Summary'!$A6))</f>
        <v>0</v>
      </c>
      <c r="F6" s="12">
        <f>IF($C6="",
SUMIFS('Consolidated Prem and Adj'!$H:$H,'Consolidated Prem and Adj'!$F:$F,"="&amp;
'Employee Based Summary'!F$2,'Consolidated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Summary'!F$2,'Consolidated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Summary'!F$2,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Summary'!F$2,
'Consolidated Prem and Adj'!$B:$B,"=*"&amp;'Employee Based Summary'!$B6,
'Consolidated Prem and Adj'!$A:$A,"=*"&amp;'Employee Based Summary'!$A6))</f>
        <v>0</v>
      </c>
      <c r="G6" s="12">
        <f>IF($C6="",
SUMIFS('Consolidated Prem and Adj'!$H:$H,'Consolidated Prem and Adj'!$F:$F,"="&amp;
'Employee Based Summary'!G$2,'Consolidated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Summary'!G$2,'Consolidated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Summary'!G$2,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Summary'!G$2,
'Consolidated Prem and Adj'!$B:$B,"=*"&amp;'Employee Based Summary'!$B6,
'Consolidated Prem and Adj'!$A:$A,"=*"&amp;'Employee Based Summary'!$A6))</f>
        <v>44.01</v>
      </c>
      <c r="H6" s="12">
        <f>IF($C6="",
SUMIFS('Consolidated Prem and Adj'!$H:$H,'Consolidated Prem and Adj'!$F:$F,"="&amp;
'Employee Based Summary'!H$2,'Consolidated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Summary'!H$2,'Consolidated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Summary'!H$2,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Summary'!H$2,
'Consolidated Prem and Adj'!$B:$B,"=*"&amp;'Employee Based Summary'!$B6,
'Consolidated Prem and Adj'!$A:$A,"=*"&amp;'Employee Based Summary'!$A6))</f>
        <v>0</v>
      </c>
      <c r="I6" s="12">
        <f>IF($C6="",
SUMIFS('Consolidated Prem and Adj'!$H:$H,'Consolidated Prem and Adj'!$F:$F,"="&amp;
'Employee Based Summary'!I$2,'Consolidated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Summary'!I$2,'Consolidated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Summary'!I$2,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Summary'!I$2,
'Consolidated Prem and Adj'!$B:$B,"=*"&amp;'Employee Based Summary'!$B6,
'Consolidated Prem and Adj'!$A:$A,"=*"&amp;'Employee Based Summary'!$A6))</f>
        <v>13</v>
      </c>
      <c r="J6" s="12">
        <f>IF($C6="",
SUMIFS('Consolidated Prem and Adj'!$H:$H,'Consolidated Prem and Adj'!$F:$F,"="&amp;
'Employee Based Summary'!J$2,'Consolidated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Summary'!J$2,'Consolidated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Summary'!J$2,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Summary'!J$2,
'Consolidated Prem and Adj'!$B:$B,"=*"&amp;'Employee Based Summary'!$B6,
'Consolidated Prem and Adj'!$A:$A,"=*"&amp;'Employee Based Summary'!$A6))</f>
        <v>5.94</v>
      </c>
      <c r="K6" s="12">
        <f>IF($C6="",
SUMIFS('Consolidated Prem and Adj'!$H:$H,'Consolidated Prem and Adj'!$F:$F,"="&amp;
'Employee Based Summary'!K$2,'Consolidated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Summary'!K$2,'Consolidated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Summary'!K$2,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Summary'!K$2,
'Consolidated Prem and Adj'!$B:$B,"=*"&amp;'Employee Based Summary'!$B6,
'Consolidated Prem and Adj'!$A:$A,"=*"&amp;'Employee Based Summary'!$A6))</f>
        <v>861.41</v>
      </c>
      <c r="L6" s="12">
        <f>IF($C6="",
SUMIFS('Consolidated Prem and Adj'!$H:$H,'Consolidated Prem and Adj'!$F:$F,"="&amp;
'Employee Based Summary'!L$2,'Consolidated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Summary'!L$2,'Consolidated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Summary'!L$2,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Summary'!L$2,
'Consolidated Prem and Adj'!$B:$B,"=*"&amp;'Employee Based Summary'!$B6,
'Consolidated Prem and Adj'!$A:$A,"=*"&amp;'Employee Based Summary'!$A6))</f>
        <v>0</v>
      </c>
      <c r="M6" s="12">
        <f>IF($C6="",
SUMIFS('Consolidated Prem and Adj'!$H:$H,'Consolidated Prem and Adj'!$F:$F,"="&amp;
'Employee Based Summary'!M$2,'Consolidated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Summary'!M$2,'Consolidated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Summary'!M$2,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Summary'!M$2,
'Consolidated Prem and Adj'!$B:$B,"=*"&amp;'Employee Based Summary'!$B6,
'Consolidated Prem and Adj'!$A:$A,"=*"&amp;'Employee Based Summary'!$A6))</f>
        <v>0</v>
      </c>
      <c r="N6" s="12">
        <f>IF($C6="",
SUMIFS('Consolidated Prem and Adj'!$H:$H,'Consolidated Prem and Adj'!$F:$F,"="&amp;
'Employee Based Summary'!N$2,'Consolidated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Summary'!N$2,'Consolidated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Summary'!N$2,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Summary'!N$2,
'Consolidated Prem and Adj'!$B:$B,"=*"&amp;'Employee Based Summary'!$B6,
'Consolidated Prem and Adj'!$A:$A,"=*"&amp;'Employee Based Summary'!$A6))</f>
        <v>0</v>
      </c>
      <c r="O6" s="12">
        <f>IF($C6="",
SUMIFS('Consolidated Prem and Adj'!$H:$H,'Consolidated Prem and Adj'!$F:$F,"="&amp;
'Employee Based Summary'!O$2,'Consolidated Prem and Adj'!$B:$B,"="&amp;
'Employee Based Summary'!$B6,'Consolidated Prem and Adj'!$A:$A,"="&amp;
'Employee Based Summary'!$A6,'Consolidated Prem and Adj'!$C:$C,"")
+SUMIFS('Consolidated Prem and Adj'!$I:$I,'Consolidated Prem and Adj'!$F:$F,"="&amp;
'Employee Based Summary'!O$2,'Consolidated Prem and Adj'!$B:$B,"="&amp;
'Employee Based Summary'!$B6,'Consolidated Prem and Adj'!$A:$A,"="&amp;
'Employee Based Summary'!$A6,'Consolidated Prem and Adj'!$C:$C,""),
SUMIFS('Consolidated Prem and Adj'!$H:$H,'Consolidated Prem and Adj'!$C:$C,"="&amp;$C6,
'Consolidated Prem and Adj'!$F:$F,"="&amp;'Employee Based Summary'!O$2,
'Consolidated Prem and Adj'!$B:$B,"=*"&amp;'Employee Based Summary'!$B6,
'Consolidated Prem and Adj'!$A:$A,"=*"&amp;'Employee Based Summary'!$A6)
+SUMIFS('Consolidated Prem and Adj'!$I:$I,'Consolidated Prem and Adj'!$C:$C,"="&amp;$C6,
'Consolidated Prem and Adj'!$F:$F,"="&amp;'Employee Based Summary'!O$2,
'Consolidated Prem and Adj'!$B:$B,"=*"&amp;'Employee Based Summary'!$B6,
'Consolidated Prem and Adj'!$A:$A,"=*"&amp;'Employee Based Summary'!$A6))</f>
        <v>180.5</v>
      </c>
      <c r="P6" s="13">
        <f t="shared" si="0"/>
        <v>1104.8600000000001</v>
      </c>
    </row>
    <row r="7" spans="1:16" x14ac:dyDescent="0.15">
      <c r="A7" s="1" t="s">
        <v>50</v>
      </c>
      <c r="B7" s="1" t="s">
        <v>51</v>
      </c>
      <c r="C7" s="1" t="s">
        <v>52</v>
      </c>
      <c r="D7" s="1" t="s">
        <v>53</v>
      </c>
      <c r="E7" s="12">
        <f>IF($C7="",
SUMIFS('Consolidated Prem and Adj'!$H:$H,'Consolidated Prem and Adj'!$F:$F,"="&amp;
'Employee Based Summary'!E$2,'Consolidated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Summary'!E$2,'Consolidated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Summary'!E$2,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Summary'!E$2,
'Consolidated Prem and Adj'!$B:$B,"=*"&amp;'Employee Based Summary'!$B7,
'Consolidated Prem and Adj'!$A:$A,"=*"&amp;'Employee Based Summary'!$A7))</f>
        <v>0</v>
      </c>
      <c r="F7" s="12">
        <f>IF($C7="",
SUMIFS('Consolidated Prem and Adj'!$H:$H,'Consolidated Prem and Adj'!$F:$F,"="&amp;
'Employee Based Summary'!F$2,'Consolidated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Summary'!F$2,'Consolidated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Summary'!F$2,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Summary'!F$2,
'Consolidated Prem and Adj'!$B:$B,"=*"&amp;'Employee Based Summary'!$B7,
'Consolidated Prem and Adj'!$A:$A,"=*"&amp;'Employee Based Summary'!$A7))</f>
        <v>0</v>
      </c>
      <c r="G7" s="12">
        <f>IF($C7="",
SUMIFS('Consolidated Prem and Adj'!$H:$H,'Consolidated Prem and Adj'!$F:$F,"="&amp;
'Employee Based Summary'!G$2,'Consolidated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Summary'!G$2,'Consolidated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Summary'!G$2,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Summary'!G$2,
'Consolidated Prem and Adj'!$B:$B,"=*"&amp;'Employee Based Summary'!$B7,
'Consolidated Prem and Adj'!$A:$A,"=*"&amp;'Employee Based Summary'!$A7))</f>
        <v>18.16</v>
      </c>
      <c r="H7" s="12">
        <f>IF($C7="",
SUMIFS('Consolidated Prem and Adj'!$H:$H,'Consolidated Prem and Adj'!$F:$F,"="&amp;
'Employee Based Summary'!H$2,'Consolidated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Summary'!H$2,'Consolidated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Summary'!H$2,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Summary'!H$2,
'Consolidated Prem and Adj'!$B:$B,"=*"&amp;'Employee Based Summary'!$B7,
'Consolidated Prem and Adj'!$A:$A,"=*"&amp;'Employee Based Summary'!$A7))</f>
        <v>8.52</v>
      </c>
      <c r="I7" s="12">
        <f>IF($C7="",
SUMIFS('Consolidated Prem and Adj'!$H:$H,'Consolidated Prem and Adj'!$F:$F,"="&amp;
'Employee Based Summary'!I$2,'Consolidated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Summary'!I$2,'Consolidated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Summary'!I$2,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Summary'!I$2,
'Consolidated Prem and Adj'!$B:$B,"=*"&amp;'Employee Based Summary'!$B7,
'Consolidated Prem and Adj'!$A:$A,"=*"&amp;'Employee Based Summary'!$A7))</f>
        <v>6.5</v>
      </c>
      <c r="J7" s="12">
        <f>IF($C7="",
SUMIFS('Consolidated Prem and Adj'!$H:$H,'Consolidated Prem and Adj'!$F:$F,"="&amp;
'Employee Based Summary'!J$2,'Consolidated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Summary'!J$2,'Consolidated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Summary'!J$2,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Summary'!J$2,
'Consolidated Prem and Adj'!$B:$B,"=*"&amp;'Employee Based Summary'!$B7,
'Consolidated Prem and Adj'!$A:$A,"=*"&amp;'Employee Based Summary'!$A7))</f>
        <v>2.97</v>
      </c>
      <c r="K7" s="12">
        <f>IF($C7="",
SUMIFS('Consolidated Prem and Adj'!$H:$H,'Consolidated Prem and Adj'!$F:$F,"="&amp;
'Employee Based Summary'!K$2,'Consolidated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Summary'!K$2,'Consolidated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Summary'!K$2,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Summary'!K$2,
'Consolidated Prem and Adj'!$B:$B,"=*"&amp;'Employee Based Summary'!$B7,
'Consolidated Prem and Adj'!$A:$A,"=*"&amp;'Employee Based Summary'!$A7))</f>
        <v>861.41</v>
      </c>
      <c r="L7" s="12">
        <f>IF($C7="",
SUMIFS('Consolidated Prem and Adj'!$H:$H,'Consolidated Prem and Adj'!$F:$F,"="&amp;
'Employee Based Summary'!L$2,'Consolidated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Summary'!L$2,'Consolidated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Summary'!L$2,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Summary'!L$2,
'Consolidated Prem and Adj'!$B:$B,"=*"&amp;'Employee Based Summary'!$B7,
'Consolidated Prem and Adj'!$A:$A,"=*"&amp;'Employee Based Summary'!$A7))</f>
        <v>0</v>
      </c>
      <c r="M7" s="12">
        <f>IF($C7="",
SUMIFS('Consolidated Prem and Adj'!$H:$H,'Consolidated Prem and Adj'!$F:$F,"="&amp;
'Employee Based Summary'!M$2,'Consolidated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Summary'!M$2,'Consolidated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Summary'!M$2,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Summary'!M$2,
'Consolidated Prem and Adj'!$B:$B,"=*"&amp;'Employee Based Summary'!$B7,
'Consolidated Prem and Adj'!$A:$A,"=*"&amp;'Employee Based Summary'!$A7))</f>
        <v>7.71</v>
      </c>
      <c r="N7" s="12">
        <f>IF($C7="",
SUMIFS('Consolidated Prem and Adj'!$H:$H,'Consolidated Prem and Adj'!$F:$F,"="&amp;
'Employee Based Summary'!N$2,'Consolidated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Summary'!N$2,'Consolidated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Summary'!N$2,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Summary'!N$2,
'Consolidated Prem and Adj'!$B:$B,"=*"&amp;'Employee Based Summary'!$B7,
'Consolidated Prem and Adj'!$A:$A,"=*"&amp;'Employee Based Summary'!$A7))</f>
        <v>0</v>
      </c>
      <c r="O7" s="12">
        <f>IF($C7="",
SUMIFS('Consolidated Prem and Adj'!$H:$H,'Consolidated Prem and Adj'!$F:$F,"="&amp;
'Employee Based Summary'!O$2,'Consolidated Prem and Adj'!$B:$B,"="&amp;
'Employee Based Summary'!$B7,'Consolidated Prem and Adj'!$A:$A,"="&amp;
'Employee Based Summary'!$A7,'Consolidated Prem and Adj'!$C:$C,"")
+SUMIFS('Consolidated Prem and Adj'!$I:$I,'Consolidated Prem and Adj'!$F:$F,"="&amp;
'Employee Based Summary'!O$2,'Consolidated Prem and Adj'!$B:$B,"="&amp;
'Employee Based Summary'!$B7,'Consolidated Prem and Adj'!$A:$A,"="&amp;
'Employee Based Summary'!$A7,'Consolidated Prem and Adj'!$C:$C,""),
SUMIFS('Consolidated Prem and Adj'!$H:$H,'Consolidated Prem and Adj'!$C:$C,"="&amp;$C7,
'Consolidated Prem and Adj'!$F:$F,"="&amp;'Employee Based Summary'!O$2,
'Consolidated Prem and Adj'!$B:$B,"=*"&amp;'Employee Based Summary'!$B7,
'Consolidated Prem and Adj'!$A:$A,"=*"&amp;'Employee Based Summary'!$A7)
+SUMIFS('Consolidated Prem and Adj'!$I:$I,'Consolidated Prem and Adj'!$C:$C,"="&amp;$C7,
'Consolidated Prem and Adj'!$F:$F,"="&amp;'Employee Based Summary'!O$2,
'Consolidated Prem and Adj'!$B:$B,"=*"&amp;'Employee Based Summary'!$B7,
'Consolidated Prem and Adj'!$A:$A,"=*"&amp;'Employee Based Summary'!$A7))</f>
        <v>15.5</v>
      </c>
      <c r="P7" s="13">
        <f t="shared" si="0"/>
        <v>920.77</v>
      </c>
    </row>
    <row r="8" spans="1:16" x14ac:dyDescent="0.15">
      <c r="A8" s="1" t="s">
        <v>54</v>
      </c>
      <c r="B8" s="1" t="s">
        <v>55</v>
      </c>
      <c r="C8" s="1" t="s">
        <v>56</v>
      </c>
      <c r="D8" s="1" t="s">
        <v>57</v>
      </c>
      <c r="E8" s="12">
        <f>IF($C8="",
SUMIFS('Consolidated Prem and Adj'!$H:$H,'Consolidated Prem and Adj'!$F:$F,"="&amp;
'Employee Based Summary'!E$2,'Consolidated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Summary'!E$2,'Consolidated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Summary'!E$2,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Summary'!E$2,
'Consolidated Prem and Adj'!$B:$B,"=*"&amp;'Employee Based Summary'!$B8,
'Consolidated Prem and Adj'!$A:$A,"=*"&amp;'Employee Based Summary'!$A8))</f>
        <v>0</v>
      </c>
      <c r="F8" s="12">
        <f>IF($C8="",
SUMIFS('Consolidated Prem and Adj'!$H:$H,'Consolidated Prem and Adj'!$F:$F,"="&amp;
'Employee Based Summary'!F$2,'Consolidated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Summary'!F$2,'Consolidated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Summary'!F$2,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Summary'!F$2,
'Consolidated Prem and Adj'!$B:$B,"=*"&amp;'Employee Based Summary'!$B8,
'Consolidated Prem and Adj'!$A:$A,"=*"&amp;'Employee Based Summary'!$A8))</f>
        <v>0</v>
      </c>
      <c r="G8" s="12">
        <f>IF($C8="",
SUMIFS('Consolidated Prem and Adj'!$H:$H,'Consolidated Prem and Adj'!$F:$F,"="&amp;
'Employee Based Summary'!G$2,'Consolidated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Summary'!G$2,'Consolidated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Summary'!G$2,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Summary'!G$2,
'Consolidated Prem and Adj'!$B:$B,"=*"&amp;'Employee Based Summary'!$B8,
'Consolidated Prem and Adj'!$A:$A,"=*"&amp;'Employee Based Summary'!$A8))</f>
        <v>0</v>
      </c>
      <c r="H8" s="12">
        <f>IF($C8="",
SUMIFS('Consolidated Prem and Adj'!$H:$H,'Consolidated Prem and Adj'!$F:$F,"="&amp;
'Employee Based Summary'!H$2,'Consolidated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Summary'!H$2,'Consolidated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Summary'!H$2,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Summary'!H$2,
'Consolidated Prem and Adj'!$B:$B,"=*"&amp;'Employee Based Summary'!$B8,
'Consolidated Prem and Adj'!$A:$A,"=*"&amp;'Employee Based Summary'!$A8))</f>
        <v>0</v>
      </c>
      <c r="I8" s="12">
        <f>IF($C8="",
SUMIFS('Consolidated Prem and Adj'!$H:$H,'Consolidated Prem and Adj'!$F:$F,"="&amp;
'Employee Based Summary'!I$2,'Consolidated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Summary'!I$2,'Consolidated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Summary'!I$2,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Summary'!I$2,
'Consolidated Prem and Adj'!$B:$B,"=*"&amp;'Employee Based Summary'!$B8,
'Consolidated Prem and Adj'!$A:$A,"=*"&amp;'Employee Based Summary'!$A8))</f>
        <v>6.5</v>
      </c>
      <c r="J8" s="12">
        <f>IF($C8="",
SUMIFS('Consolidated Prem and Adj'!$H:$H,'Consolidated Prem and Adj'!$F:$F,"="&amp;
'Employee Based Summary'!J$2,'Consolidated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Summary'!J$2,'Consolidated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Summary'!J$2,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Summary'!J$2,
'Consolidated Prem and Adj'!$B:$B,"=*"&amp;'Employee Based Summary'!$B8,
'Consolidated Prem and Adj'!$A:$A,"=*"&amp;'Employee Based Summary'!$A8))</f>
        <v>2.97</v>
      </c>
      <c r="K8" s="12">
        <f>IF($C8="",
SUMIFS('Consolidated Prem and Adj'!$H:$H,'Consolidated Prem and Adj'!$F:$F,"="&amp;
'Employee Based Summary'!K$2,'Consolidated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Summary'!K$2,'Consolidated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Summary'!K$2,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Summary'!K$2,
'Consolidated Prem and Adj'!$B:$B,"=*"&amp;'Employee Based Summary'!$B8,
'Consolidated Prem and Adj'!$A:$A,"=*"&amp;'Employee Based Summary'!$A8))</f>
        <v>0</v>
      </c>
      <c r="L8" s="12">
        <f>IF($C8="",
SUMIFS('Consolidated Prem and Adj'!$H:$H,'Consolidated Prem and Adj'!$F:$F,"="&amp;
'Employee Based Summary'!L$2,'Consolidated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Summary'!L$2,'Consolidated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Summary'!L$2,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Summary'!L$2,
'Consolidated Prem and Adj'!$B:$B,"=*"&amp;'Employee Based Summary'!$B8,
'Consolidated Prem and Adj'!$A:$A,"=*"&amp;'Employee Based Summary'!$A8))</f>
        <v>0</v>
      </c>
      <c r="M8" s="12">
        <f>IF($C8="",
SUMIFS('Consolidated Prem and Adj'!$H:$H,'Consolidated Prem and Adj'!$F:$F,"="&amp;
'Employee Based Summary'!M$2,'Consolidated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Summary'!M$2,'Consolidated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Summary'!M$2,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Summary'!M$2,
'Consolidated Prem and Adj'!$B:$B,"=*"&amp;'Employee Based Summary'!$B8,
'Consolidated Prem and Adj'!$A:$A,"=*"&amp;'Employee Based Summary'!$A8))</f>
        <v>0</v>
      </c>
      <c r="N8" s="12">
        <f>IF($C8="",
SUMIFS('Consolidated Prem and Adj'!$H:$H,'Consolidated Prem and Adj'!$F:$F,"="&amp;
'Employee Based Summary'!N$2,'Consolidated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Summary'!N$2,'Consolidated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Summary'!N$2,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Summary'!N$2,
'Consolidated Prem and Adj'!$B:$B,"=*"&amp;'Employee Based Summary'!$B8,
'Consolidated Prem and Adj'!$A:$A,"=*"&amp;'Employee Based Summary'!$A8))</f>
        <v>0</v>
      </c>
      <c r="O8" s="12">
        <f>IF($C8="",
SUMIFS('Consolidated Prem and Adj'!$H:$H,'Consolidated Prem and Adj'!$F:$F,"="&amp;
'Employee Based Summary'!O$2,'Consolidated Prem and Adj'!$B:$B,"="&amp;
'Employee Based Summary'!$B8,'Consolidated Prem and Adj'!$A:$A,"="&amp;
'Employee Based Summary'!$A8,'Consolidated Prem and Adj'!$C:$C,"")
+SUMIFS('Consolidated Prem and Adj'!$I:$I,'Consolidated Prem and Adj'!$F:$F,"="&amp;
'Employee Based Summary'!O$2,'Consolidated Prem and Adj'!$B:$B,"="&amp;
'Employee Based Summary'!$B8,'Consolidated Prem and Adj'!$A:$A,"="&amp;
'Employee Based Summary'!$A8,'Consolidated Prem and Adj'!$C:$C,""),
SUMIFS('Consolidated Prem and Adj'!$H:$H,'Consolidated Prem and Adj'!$C:$C,"="&amp;$C8,
'Consolidated Prem and Adj'!$F:$F,"="&amp;'Employee Based Summary'!O$2,
'Consolidated Prem and Adj'!$B:$B,"=*"&amp;'Employee Based Summary'!$B8,
'Consolidated Prem and Adj'!$A:$A,"=*"&amp;'Employee Based Summary'!$A8)
+SUMIFS('Consolidated Prem and Adj'!$I:$I,'Consolidated Prem and Adj'!$C:$C,"="&amp;$C8,
'Consolidated Prem and Adj'!$F:$F,"="&amp;'Employee Based Summary'!O$2,
'Consolidated Prem and Adj'!$B:$B,"=*"&amp;'Employee Based Summary'!$B8,
'Consolidated Prem and Adj'!$A:$A,"=*"&amp;'Employee Based Summary'!$A8))</f>
        <v>21</v>
      </c>
      <c r="P8" s="13">
        <f t="shared" si="0"/>
        <v>30.47</v>
      </c>
    </row>
    <row r="9" spans="1:16" x14ac:dyDescent="0.15">
      <c r="A9" s="1" t="s">
        <v>58</v>
      </c>
      <c r="B9" s="1" t="s">
        <v>59</v>
      </c>
      <c r="C9" s="1" t="s">
        <v>60</v>
      </c>
      <c r="D9" s="1" t="s">
        <v>61</v>
      </c>
      <c r="E9" s="12">
        <f>IF($C9="",
SUMIFS('Consolidated Prem and Adj'!$H:$H,'Consolidated Prem and Adj'!$F:$F,"="&amp;
'Employee Based Summary'!E$2,'Consolidated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Summary'!E$2,'Consolidated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Summary'!E$2,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Summary'!E$2,
'Consolidated Prem and Adj'!$B:$B,"=*"&amp;'Employee Based Summary'!$B9,
'Consolidated Prem and Adj'!$A:$A,"=*"&amp;'Employee Based Summary'!$A9))</f>
        <v>0</v>
      </c>
      <c r="F9" s="12">
        <f>IF($C9="",
SUMIFS('Consolidated Prem and Adj'!$H:$H,'Consolidated Prem and Adj'!$F:$F,"="&amp;
'Employee Based Summary'!F$2,'Consolidated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Summary'!F$2,'Consolidated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Summary'!F$2,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Summary'!F$2,
'Consolidated Prem and Adj'!$B:$B,"=*"&amp;'Employee Based Summary'!$B9,
'Consolidated Prem and Adj'!$A:$A,"=*"&amp;'Employee Based Summary'!$A9))</f>
        <v>0</v>
      </c>
      <c r="G9" s="12">
        <f>IF($C9="",
SUMIFS('Consolidated Prem and Adj'!$H:$H,'Consolidated Prem and Adj'!$F:$F,"="&amp;
'Employee Based Summary'!G$2,'Consolidated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Summary'!G$2,'Consolidated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Summary'!G$2,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Summary'!G$2,
'Consolidated Prem and Adj'!$B:$B,"=*"&amp;'Employee Based Summary'!$B9,
'Consolidated Prem and Adj'!$A:$A,"=*"&amp;'Employee Based Summary'!$A9))</f>
        <v>18.16</v>
      </c>
      <c r="H9" s="12">
        <f>IF($C9="",
SUMIFS('Consolidated Prem and Adj'!$H:$H,'Consolidated Prem and Adj'!$F:$F,"="&amp;
'Employee Based Summary'!H$2,'Consolidated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Summary'!H$2,'Consolidated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Summary'!H$2,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Summary'!H$2,
'Consolidated Prem and Adj'!$B:$B,"=*"&amp;'Employee Based Summary'!$B9,
'Consolidated Prem and Adj'!$A:$A,"=*"&amp;'Employee Based Summary'!$A9))</f>
        <v>0</v>
      </c>
      <c r="I9" s="12">
        <f>IF($C9="",
SUMIFS('Consolidated Prem and Adj'!$H:$H,'Consolidated Prem and Adj'!$F:$F,"="&amp;
'Employee Based Summary'!I$2,'Consolidated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Summary'!I$2,'Consolidated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Summary'!I$2,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Summary'!I$2,
'Consolidated Prem and Adj'!$B:$B,"=*"&amp;'Employee Based Summary'!$B9,
'Consolidated Prem and Adj'!$A:$A,"=*"&amp;'Employee Based Summary'!$A9))</f>
        <v>6.5</v>
      </c>
      <c r="J9" s="12">
        <f>IF($C9="",
SUMIFS('Consolidated Prem and Adj'!$H:$H,'Consolidated Prem and Adj'!$F:$F,"="&amp;
'Employee Based Summary'!J$2,'Consolidated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Summary'!J$2,'Consolidated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Summary'!J$2,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Summary'!J$2,
'Consolidated Prem and Adj'!$B:$B,"=*"&amp;'Employee Based Summary'!$B9,
'Consolidated Prem and Adj'!$A:$A,"=*"&amp;'Employee Based Summary'!$A9))</f>
        <v>2.97</v>
      </c>
      <c r="K9" s="12">
        <f>IF($C9="",
SUMIFS('Consolidated Prem and Adj'!$H:$H,'Consolidated Prem and Adj'!$F:$F,"="&amp;
'Employee Based Summary'!K$2,'Consolidated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Summary'!K$2,'Consolidated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Summary'!K$2,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Summary'!K$2,
'Consolidated Prem and Adj'!$B:$B,"=*"&amp;'Employee Based Summary'!$B9,
'Consolidated Prem and Adj'!$A:$A,"=*"&amp;'Employee Based Summary'!$A9))</f>
        <v>552.11</v>
      </c>
      <c r="L9" s="12">
        <f>IF($C9="",
SUMIFS('Consolidated Prem and Adj'!$H:$H,'Consolidated Prem and Adj'!$F:$F,"="&amp;
'Employee Based Summary'!L$2,'Consolidated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Summary'!L$2,'Consolidated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Summary'!L$2,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Summary'!L$2,
'Consolidated Prem and Adj'!$B:$B,"=*"&amp;'Employee Based Summary'!$B9,
'Consolidated Prem and Adj'!$A:$A,"=*"&amp;'Employee Based Summary'!$A9))</f>
        <v>0</v>
      </c>
      <c r="M9" s="12">
        <f>IF($C9="",
SUMIFS('Consolidated Prem and Adj'!$H:$H,'Consolidated Prem and Adj'!$F:$F,"="&amp;
'Employee Based Summary'!M$2,'Consolidated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Summary'!M$2,'Consolidated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Summary'!M$2,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Summary'!M$2,
'Consolidated Prem and Adj'!$B:$B,"=*"&amp;'Employee Based Summary'!$B9,
'Consolidated Prem and Adj'!$A:$A,"=*"&amp;'Employee Based Summary'!$A9))</f>
        <v>7.71</v>
      </c>
      <c r="N9" s="12">
        <f>IF($C9="",
SUMIFS('Consolidated Prem and Adj'!$H:$H,'Consolidated Prem and Adj'!$F:$F,"="&amp;
'Employee Based Summary'!N$2,'Consolidated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Summary'!N$2,'Consolidated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Summary'!N$2,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Summary'!N$2,
'Consolidated Prem and Adj'!$B:$B,"=*"&amp;'Employee Based Summary'!$B9,
'Consolidated Prem and Adj'!$A:$A,"=*"&amp;'Employee Based Summary'!$A9))</f>
        <v>0</v>
      </c>
      <c r="O9" s="12">
        <f>IF($C9="",
SUMIFS('Consolidated Prem and Adj'!$H:$H,'Consolidated Prem and Adj'!$F:$F,"="&amp;
'Employee Based Summary'!O$2,'Consolidated Prem and Adj'!$B:$B,"="&amp;
'Employee Based Summary'!$B9,'Consolidated Prem and Adj'!$A:$A,"="&amp;
'Employee Based Summary'!$A9,'Consolidated Prem and Adj'!$C:$C,"")
+SUMIFS('Consolidated Prem and Adj'!$I:$I,'Consolidated Prem and Adj'!$F:$F,"="&amp;
'Employee Based Summary'!O$2,'Consolidated Prem and Adj'!$B:$B,"="&amp;
'Employee Based Summary'!$B9,'Consolidated Prem and Adj'!$A:$A,"="&amp;
'Employee Based Summary'!$A9,'Consolidated Prem and Adj'!$C:$C,""),
SUMIFS('Consolidated Prem and Adj'!$H:$H,'Consolidated Prem and Adj'!$C:$C,"="&amp;$C9,
'Consolidated Prem and Adj'!$F:$F,"="&amp;'Employee Based Summary'!O$2,
'Consolidated Prem and Adj'!$B:$B,"=*"&amp;'Employee Based Summary'!$B9,
'Consolidated Prem and Adj'!$A:$A,"=*"&amp;'Employee Based Summary'!$A9)
+SUMIFS('Consolidated Prem and Adj'!$I:$I,'Consolidated Prem and Adj'!$C:$C,"="&amp;$C9,
'Consolidated Prem and Adj'!$F:$F,"="&amp;'Employee Based Summary'!O$2,
'Consolidated Prem and Adj'!$B:$B,"=*"&amp;'Employee Based Summary'!$B9,
'Consolidated Prem and Adj'!$A:$A,"=*"&amp;'Employee Based Summary'!$A9))</f>
        <v>186</v>
      </c>
      <c r="P9" s="13">
        <f t="shared" si="0"/>
        <v>773.45</v>
      </c>
    </row>
    <row r="10" spans="1:16" x14ac:dyDescent="0.15">
      <c r="A10" s="1" t="s">
        <v>62</v>
      </c>
      <c r="B10" s="1" t="s">
        <v>63</v>
      </c>
      <c r="C10" s="1" t="s">
        <v>64</v>
      </c>
      <c r="D10" s="1" t="s">
        <v>65</v>
      </c>
      <c r="E10" s="12">
        <f>IF($C10="",
SUMIFS('Consolidated Prem and Adj'!$H:$H,'Consolidated Prem and Adj'!$F:$F,"="&amp;
'Employee Based Summary'!E$2,'Consolidated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Summary'!E$2,'Consolidated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Summary'!E$2,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Summary'!E$2,
'Consolidated Prem and Adj'!$B:$B,"=*"&amp;'Employee Based Summary'!$B10,
'Consolidated Prem and Adj'!$A:$A,"=*"&amp;'Employee Based Summary'!$A10))</f>
        <v>0</v>
      </c>
      <c r="F10" s="12">
        <f>IF($C10="",
SUMIFS('Consolidated Prem and Adj'!$H:$H,'Consolidated Prem and Adj'!$F:$F,"="&amp;
'Employee Based Summary'!F$2,'Consolidated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Summary'!F$2,'Consolidated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Summary'!F$2,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Summary'!F$2,
'Consolidated Prem and Adj'!$B:$B,"=*"&amp;'Employee Based Summary'!$B10,
'Consolidated Prem and Adj'!$A:$A,"=*"&amp;'Employee Based Summary'!$A10))</f>
        <v>0</v>
      </c>
      <c r="G10" s="12">
        <f>IF($C10="",
SUMIFS('Consolidated Prem and Adj'!$H:$H,'Consolidated Prem and Adj'!$F:$F,"="&amp;
'Employee Based Summary'!G$2,'Consolidated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Summary'!G$2,'Consolidated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Summary'!G$2,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Summary'!G$2,
'Consolidated Prem and Adj'!$B:$B,"=*"&amp;'Employee Based Summary'!$B10,
'Consolidated Prem and Adj'!$A:$A,"=*"&amp;'Employee Based Summary'!$A10))</f>
        <v>0</v>
      </c>
      <c r="H10" s="12">
        <f>IF($C10="",
SUMIFS('Consolidated Prem and Adj'!$H:$H,'Consolidated Prem and Adj'!$F:$F,"="&amp;
'Employee Based Summary'!H$2,'Consolidated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Summary'!H$2,'Consolidated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Summary'!H$2,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Summary'!H$2,
'Consolidated Prem and Adj'!$B:$B,"=*"&amp;'Employee Based Summary'!$B10,
'Consolidated Prem and Adj'!$A:$A,"=*"&amp;'Employee Based Summary'!$A10))</f>
        <v>0</v>
      </c>
      <c r="I10" s="12">
        <f>IF($C10="",
SUMIFS('Consolidated Prem and Adj'!$H:$H,'Consolidated Prem and Adj'!$F:$F,"="&amp;
'Employee Based Summary'!I$2,'Consolidated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Summary'!I$2,'Consolidated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Summary'!I$2,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Summary'!I$2,
'Consolidated Prem and Adj'!$B:$B,"=*"&amp;'Employee Based Summary'!$B10,
'Consolidated Prem and Adj'!$A:$A,"=*"&amp;'Employee Based Summary'!$A10))</f>
        <v>6.5</v>
      </c>
      <c r="J10" s="12">
        <f>IF($C10="",
SUMIFS('Consolidated Prem and Adj'!$H:$H,'Consolidated Prem and Adj'!$F:$F,"="&amp;
'Employee Based Summary'!J$2,'Consolidated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Summary'!J$2,'Consolidated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Summary'!J$2,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Summary'!J$2,
'Consolidated Prem and Adj'!$B:$B,"=*"&amp;'Employee Based Summary'!$B10,
'Consolidated Prem and Adj'!$A:$A,"=*"&amp;'Employee Based Summary'!$A10))</f>
        <v>2.97</v>
      </c>
      <c r="K10" s="12">
        <f>IF($C10="",
SUMIFS('Consolidated Prem and Adj'!$H:$H,'Consolidated Prem and Adj'!$F:$F,"="&amp;
'Employee Based Summary'!K$2,'Consolidated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Summary'!K$2,'Consolidated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Summary'!K$2,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Summary'!K$2,
'Consolidated Prem and Adj'!$B:$B,"=*"&amp;'Employee Based Summary'!$B10,
'Consolidated Prem and Adj'!$A:$A,"=*"&amp;'Employee Based Summary'!$A10))</f>
        <v>0</v>
      </c>
      <c r="L10" s="12">
        <f>IF($C10="",
SUMIFS('Consolidated Prem and Adj'!$H:$H,'Consolidated Prem and Adj'!$F:$F,"="&amp;
'Employee Based Summary'!L$2,'Consolidated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Summary'!L$2,'Consolidated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Summary'!L$2,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Summary'!L$2,
'Consolidated Prem and Adj'!$B:$B,"=*"&amp;'Employee Based Summary'!$B10,
'Consolidated Prem and Adj'!$A:$A,"=*"&amp;'Employee Based Summary'!$A10))</f>
        <v>0</v>
      </c>
      <c r="M10" s="12">
        <f>IF($C10="",
SUMIFS('Consolidated Prem and Adj'!$H:$H,'Consolidated Prem and Adj'!$F:$F,"="&amp;
'Employee Based Summary'!M$2,'Consolidated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Summary'!M$2,'Consolidated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Summary'!M$2,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Summary'!M$2,
'Consolidated Prem and Adj'!$B:$B,"=*"&amp;'Employee Based Summary'!$B10,
'Consolidated Prem and Adj'!$A:$A,"=*"&amp;'Employee Based Summary'!$A10))</f>
        <v>0</v>
      </c>
      <c r="N10" s="12">
        <f>IF($C10="",
SUMIFS('Consolidated Prem and Adj'!$H:$H,'Consolidated Prem and Adj'!$F:$F,"="&amp;
'Employee Based Summary'!N$2,'Consolidated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Summary'!N$2,'Consolidated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Summary'!N$2,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Summary'!N$2,
'Consolidated Prem and Adj'!$B:$B,"=*"&amp;'Employee Based Summary'!$B10,
'Consolidated Prem and Adj'!$A:$A,"=*"&amp;'Employee Based Summary'!$A10))</f>
        <v>0</v>
      </c>
      <c r="O10" s="12">
        <f>IF($C10="",
SUMIFS('Consolidated Prem and Adj'!$H:$H,'Consolidated Prem and Adj'!$F:$F,"="&amp;
'Employee Based Summary'!O$2,'Consolidated Prem and Adj'!$B:$B,"="&amp;
'Employee Based Summary'!$B10,'Consolidated Prem and Adj'!$A:$A,"="&amp;
'Employee Based Summary'!$A10,'Consolidated Prem and Adj'!$C:$C,"")
+SUMIFS('Consolidated Prem and Adj'!$I:$I,'Consolidated Prem and Adj'!$F:$F,"="&amp;
'Employee Based Summary'!O$2,'Consolidated Prem and Adj'!$B:$B,"="&amp;
'Employee Based Summary'!$B10,'Consolidated Prem and Adj'!$A:$A,"="&amp;
'Employee Based Summary'!$A10,'Consolidated Prem and Adj'!$C:$C,""),
SUMIFS('Consolidated Prem and Adj'!$H:$H,'Consolidated Prem and Adj'!$C:$C,"="&amp;$C10,
'Consolidated Prem and Adj'!$F:$F,"="&amp;'Employee Based Summary'!O$2,
'Consolidated Prem and Adj'!$B:$B,"=*"&amp;'Employee Based Summary'!$B10,
'Consolidated Prem and Adj'!$A:$A,"=*"&amp;'Employee Based Summary'!$A10)
+SUMIFS('Consolidated Prem and Adj'!$I:$I,'Consolidated Prem and Adj'!$C:$C,"="&amp;$C10,
'Consolidated Prem and Adj'!$F:$F,"="&amp;'Employee Based Summary'!O$2,
'Consolidated Prem and Adj'!$B:$B,"=*"&amp;'Employee Based Summary'!$B10,
'Consolidated Prem and Adj'!$A:$A,"=*"&amp;'Employee Based Summary'!$A10))</f>
        <v>26.5</v>
      </c>
      <c r="P10" s="13">
        <f t="shared" si="0"/>
        <v>35.97</v>
      </c>
    </row>
    <row r="11" spans="1:16" x14ac:dyDescent="0.15">
      <c r="A11" s="1" t="s">
        <v>66</v>
      </c>
      <c r="B11" s="1" t="s">
        <v>67</v>
      </c>
      <c r="C11" s="1" t="s">
        <v>68</v>
      </c>
      <c r="D11" s="1" t="s">
        <v>69</v>
      </c>
      <c r="E11" s="12">
        <f>IF($C11="",
SUMIFS('Consolidated Prem and Adj'!$H:$H,'Consolidated Prem and Adj'!$F:$F,"="&amp;
'Employee Based Summary'!E$2,'Consolidated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Summary'!E$2,'Consolidated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Summary'!E$2,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Summary'!E$2,
'Consolidated Prem and Adj'!$B:$B,"=*"&amp;'Employee Based Summary'!$B11,
'Consolidated Prem and Adj'!$A:$A,"=*"&amp;'Employee Based Summary'!$A11))</f>
        <v>8.7100000000000009</v>
      </c>
      <c r="F11" s="12">
        <f>IF($C11="",
SUMIFS('Consolidated Prem and Adj'!$H:$H,'Consolidated Prem and Adj'!$F:$F,"="&amp;
'Employee Based Summary'!F$2,'Consolidated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Summary'!F$2,'Consolidated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Summary'!F$2,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Summary'!F$2,
'Consolidated Prem and Adj'!$B:$B,"=*"&amp;'Employee Based Summary'!$B11,
'Consolidated Prem and Adj'!$A:$A,"=*"&amp;'Employee Based Summary'!$A11))</f>
        <v>0</v>
      </c>
      <c r="G11" s="12">
        <f>IF($C11="",
SUMIFS('Consolidated Prem and Adj'!$H:$H,'Consolidated Prem and Adj'!$F:$F,"="&amp;
'Employee Based Summary'!G$2,'Consolidated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Summary'!G$2,'Consolidated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Summary'!G$2,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Summary'!G$2,
'Consolidated Prem and Adj'!$B:$B,"=*"&amp;'Employee Based Summary'!$B11,
'Consolidated Prem and Adj'!$A:$A,"=*"&amp;'Employee Based Summary'!$A11))</f>
        <v>18.16</v>
      </c>
      <c r="H11" s="12">
        <f>IF($C11="",
SUMIFS('Consolidated Prem and Adj'!$H:$H,'Consolidated Prem and Adj'!$F:$F,"="&amp;
'Employee Based Summary'!H$2,'Consolidated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Summary'!H$2,'Consolidated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Summary'!H$2,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Summary'!H$2,
'Consolidated Prem and Adj'!$B:$B,"=*"&amp;'Employee Based Summary'!$B11,
'Consolidated Prem and Adj'!$A:$A,"=*"&amp;'Employee Based Summary'!$A11))</f>
        <v>0</v>
      </c>
      <c r="I11" s="12">
        <f>IF($C11="",
SUMIFS('Consolidated Prem and Adj'!$H:$H,'Consolidated Prem and Adj'!$F:$F,"="&amp;
'Employee Based Summary'!I$2,'Consolidated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Summary'!I$2,'Consolidated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Summary'!I$2,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Summary'!I$2,
'Consolidated Prem and Adj'!$B:$B,"=*"&amp;'Employee Based Summary'!$B11,
'Consolidated Prem and Adj'!$A:$A,"=*"&amp;'Employee Based Summary'!$A11))</f>
        <v>6.5</v>
      </c>
      <c r="J11" s="12">
        <f>IF($C11="",
SUMIFS('Consolidated Prem and Adj'!$H:$H,'Consolidated Prem and Adj'!$F:$F,"="&amp;
'Employee Based Summary'!J$2,'Consolidated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Summary'!J$2,'Consolidated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Summary'!J$2,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Summary'!J$2,
'Consolidated Prem and Adj'!$B:$B,"=*"&amp;'Employee Based Summary'!$B11,
'Consolidated Prem and Adj'!$A:$A,"=*"&amp;'Employee Based Summary'!$A11))</f>
        <v>2.97</v>
      </c>
      <c r="K11" s="12">
        <f>IF($C11="",
SUMIFS('Consolidated Prem and Adj'!$H:$H,'Consolidated Prem and Adj'!$F:$F,"="&amp;
'Employee Based Summary'!K$2,'Consolidated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Summary'!K$2,'Consolidated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Summary'!K$2,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Summary'!K$2,
'Consolidated Prem and Adj'!$B:$B,"=*"&amp;'Employee Based Summary'!$B11,
'Consolidated Prem and Adj'!$A:$A,"=*"&amp;'Employee Based Summary'!$A11))</f>
        <v>552.11</v>
      </c>
      <c r="L11" s="12">
        <f>IF($C11="",
SUMIFS('Consolidated Prem and Adj'!$H:$H,'Consolidated Prem and Adj'!$F:$F,"="&amp;
'Employee Based Summary'!L$2,'Consolidated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Summary'!L$2,'Consolidated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Summary'!L$2,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Summary'!L$2,
'Consolidated Prem and Adj'!$B:$B,"=*"&amp;'Employee Based Summary'!$B11,
'Consolidated Prem and Adj'!$A:$A,"=*"&amp;'Employee Based Summary'!$A11))</f>
        <v>0</v>
      </c>
      <c r="M11" s="12">
        <f>IF($C11="",
SUMIFS('Consolidated Prem and Adj'!$H:$H,'Consolidated Prem and Adj'!$F:$F,"="&amp;
'Employee Based Summary'!M$2,'Consolidated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Summary'!M$2,'Consolidated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Summary'!M$2,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Summary'!M$2,
'Consolidated Prem and Adj'!$B:$B,"=*"&amp;'Employee Based Summary'!$B11,
'Consolidated Prem and Adj'!$A:$A,"=*"&amp;'Employee Based Summary'!$A11))</f>
        <v>7.71</v>
      </c>
      <c r="N11" s="12">
        <f>IF($C11="",
SUMIFS('Consolidated Prem and Adj'!$H:$H,'Consolidated Prem and Adj'!$F:$F,"="&amp;
'Employee Based Summary'!N$2,'Consolidated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Summary'!N$2,'Consolidated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Summary'!N$2,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Summary'!N$2,
'Consolidated Prem and Adj'!$B:$B,"=*"&amp;'Employee Based Summary'!$B11,
'Consolidated Prem and Adj'!$A:$A,"=*"&amp;'Employee Based Summary'!$A11))</f>
        <v>0</v>
      </c>
      <c r="O11" s="12">
        <f>IF($C11="",
SUMIFS('Consolidated Prem and Adj'!$H:$H,'Consolidated Prem and Adj'!$F:$F,"="&amp;
'Employee Based Summary'!O$2,'Consolidated Prem and Adj'!$B:$B,"="&amp;
'Employee Based Summary'!$B11,'Consolidated Prem and Adj'!$A:$A,"="&amp;
'Employee Based Summary'!$A11,'Consolidated Prem and Adj'!$C:$C,"")
+SUMIFS('Consolidated Prem and Adj'!$I:$I,'Consolidated Prem and Adj'!$F:$F,"="&amp;
'Employee Based Summary'!O$2,'Consolidated Prem and Adj'!$B:$B,"="&amp;
'Employee Based Summary'!$B11,'Consolidated Prem and Adj'!$A:$A,"="&amp;
'Employee Based Summary'!$A11,'Consolidated Prem and Adj'!$C:$C,""),
SUMIFS('Consolidated Prem and Adj'!$H:$H,'Consolidated Prem and Adj'!$C:$C,"="&amp;$C11,
'Consolidated Prem and Adj'!$F:$F,"="&amp;'Employee Based Summary'!O$2,
'Consolidated Prem and Adj'!$B:$B,"=*"&amp;'Employee Based Summary'!$B11,
'Consolidated Prem and Adj'!$A:$A,"=*"&amp;'Employee Based Summary'!$A11)
+SUMIFS('Consolidated Prem and Adj'!$I:$I,'Consolidated Prem and Adj'!$C:$C,"="&amp;$C11,
'Consolidated Prem and Adj'!$F:$F,"="&amp;'Employee Based Summary'!O$2,
'Consolidated Prem and Adj'!$B:$B,"=*"&amp;'Employee Based Summary'!$B11,
'Consolidated Prem and Adj'!$A:$A,"=*"&amp;'Employee Based Summary'!$A11))</f>
        <v>153</v>
      </c>
      <c r="P11" s="13">
        <f t="shared" si="0"/>
        <v>749.16000000000008</v>
      </c>
    </row>
    <row r="12" spans="1:16" x14ac:dyDescent="0.15">
      <c r="A12" s="1" t="s">
        <v>71</v>
      </c>
      <c r="B12" s="1" t="s">
        <v>72</v>
      </c>
      <c r="C12" s="1" t="s">
        <v>73</v>
      </c>
      <c r="D12" s="1" t="s">
        <v>74</v>
      </c>
      <c r="E12" s="12">
        <f>IF($C12="",
SUMIFS('Consolidated Prem and Adj'!$H:$H,'Consolidated Prem and Adj'!$F:$F,"="&amp;
'Employee Based Summary'!E$2,'Consolidated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Summary'!E$2,'Consolidated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Summary'!E$2,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Summary'!E$2,
'Consolidated Prem and Adj'!$B:$B,"=*"&amp;'Employee Based Summary'!$B12,
'Consolidated Prem and Adj'!$A:$A,"=*"&amp;'Employee Based Summary'!$A12))</f>
        <v>0</v>
      </c>
      <c r="F12" s="12">
        <f>IF($C12="",
SUMIFS('Consolidated Prem and Adj'!$H:$H,'Consolidated Prem and Adj'!$F:$F,"="&amp;
'Employee Based Summary'!F$2,'Consolidated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Summary'!F$2,'Consolidated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Summary'!F$2,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Summary'!F$2,
'Consolidated Prem and Adj'!$B:$B,"=*"&amp;'Employee Based Summary'!$B12,
'Consolidated Prem and Adj'!$A:$A,"=*"&amp;'Employee Based Summary'!$A12))</f>
        <v>0</v>
      </c>
      <c r="G12" s="12">
        <f>IF($C12="",
SUMIFS('Consolidated Prem and Adj'!$H:$H,'Consolidated Prem and Adj'!$F:$F,"="&amp;
'Employee Based Summary'!G$2,'Consolidated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Summary'!G$2,'Consolidated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Summary'!G$2,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Summary'!G$2,
'Consolidated Prem and Adj'!$B:$B,"=*"&amp;'Employee Based Summary'!$B12,
'Consolidated Prem and Adj'!$A:$A,"=*"&amp;'Employee Based Summary'!$A12))</f>
        <v>44.01</v>
      </c>
      <c r="H12" s="12">
        <f>IF($C12="",
SUMIFS('Consolidated Prem and Adj'!$H:$H,'Consolidated Prem and Adj'!$F:$F,"="&amp;
'Employee Based Summary'!H$2,'Consolidated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Summary'!H$2,'Consolidated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Summary'!H$2,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Summary'!H$2,
'Consolidated Prem and Adj'!$B:$B,"=*"&amp;'Employee Based Summary'!$B12,
'Consolidated Prem and Adj'!$A:$A,"=*"&amp;'Employee Based Summary'!$A12))</f>
        <v>0</v>
      </c>
      <c r="I12" s="12">
        <f>IF($C12="",
SUMIFS('Consolidated Prem and Adj'!$H:$H,'Consolidated Prem and Adj'!$F:$F,"="&amp;
'Employee Based Summary'!I$2,'Consolidated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Summary'!I$2,'Consolidated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Summary'!I$2,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Summary'!I$2,
'Consolidated Prem and Adj'!$B:$B,"=*"&amp;'Employee Based Summary'!$B12,
'Consolidated Prem and Adj'!$A:$A,"=*"&amp;'Employee Based Summary'!$A12))</f>
        <v>6.5</v>
      </c>
      <c r="J12" s="12">
        <f>IF($C12="",
SUMIFS('Consolidated Prem and Adj'!$H:$H,'Consolidated Prem and Adj'!$F:$F,"="&amp;
'Employee Based Summary'!J$2,'Consolidated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Summary'!J$2,'Consolidated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Summary'!J$2,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Summary'!J$2,
'Consolidated Prem and Adj'!$B:$B,"=*"&amp;'Employee Based Summary'!$B12,
'Consolidated Prem and Adj'!$A:$A,"=*"&amp;'Employee Based Summary'!$A12))</f>
        <v>2.97</v>
      </c>
      <c r="K12" s="12">
        <f>IF($C12="",
SUMIFS('Consolidated Prem and Adj'!$H:$H,'Consolidated Prem and Adj'!$F:$F,"="&amp;
'Employee Based Summary'!K$2,'Consolidated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Summary'!K$2,'Consolidated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Summary'!K$2,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Summary'!K$2,
'Consolidated Prem and Adj'!$B:$B,"=*"&amp;'Employee Based Summary'!$B12,
'Consolidated Prem and Adj'!$A:$A,"=*"&amp;'Employee Based Summary'!$A12))</f>
        <v>552.11</v>
      </c>
      <c r="L12" s="12">
        <f>IF($C12="",
SUMIFS('Consolidated Prem and Adj'!$H:$H,'Consolidated Prem and Adj'!$F:$F,"="&amp;
'Employee Based Summary'!L$2,'Consolidated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Summary'!L$2,'Consolidated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Summary'!L$2,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Summary'!L$2,
'Consolidated Prem and Adj'!$B:$B,"=*"&amp;'Employee Based Summary'!$B12,
'Consolidated Prem and Adj'!$A:$A,"=*"&amp;'Employee Based Summary'!$A12))</f>
        <v>23.77</v>
      </c>
      <c r="M12" s="12">
        <f>IF($C12="",
SUMIFS('Consolidated Prem and Adj'!$H:$H,'Consolidated Prem and Adj'!$F:$F,"="&amp;
'Employee Based Summary'!M$2,'Consolidated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Summary'!M$2,'Consolidated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Summary'!M$2,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Summary'!M$2,
'Consolidated Prem and Adj'!$B:$B,"=*"&amp;'Employee Based Summary'!$B12,
'Consolidated Prem and Adj'!$A:$A,"=*"&amp;'Employee Based Summary'!$A12))</f>
        <v>0</v>
      </c>
      <c r="N12" s="12">
        <f>IF($C12="",
SUMIFS('Consolidated Prem and Adj'!$H:$H,'Consolidated Prem and Adj'!$F:$F,"="&amp;
'Employee Based Summary'!N$2,'Consolidated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Summary'!N$2,'Consolidated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Summary'!N$2,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Summary'!N$2,
'Consolidated Prem and Adj'!$B:$B,"=*"&amp;'Employee Based Summary'!$B12,
'Consolidated Prem and Adj'!$A:$A,"=*"&amp;'Employee Based Summary'!$A12))</f>
        <v>10.79</v>
      </c>
      <c r="O12" s="12">
        <f>IF($C12="",
SUMIFS('Consolidated Prem and Adj'!$H:$H,'Consolidated Prem and Adj'!$F:$F,"="&amp;
'Employee Based Summary'!O$2,'Consolidated Prem and Adj'!$B:$B,"="&amp;
'Employee Based Summary'!$B12,'Consolidated Prem and Adj'!$A:$A,"="&amp;
'Employee Based Summary'!$A12,'Consolidated Prem and Adj'!$C:$C,"")
+SUMIFS('Consolidated Prem and Adj'!$I:$I,'Consolidated Prem and Adj'!$F:$F,"="&amp;
'Employee Based Summary'!O$2,'Consolidated Prem and Adj'!$B:$B,"="&amp;
'Employee Based Summary'!$B12,'Consolidated Prem and Adj'!$A:$A,"="&amp;
'Employee Based Summary'!$A12,'Consolidated Prem and Adj'!$C:$C,""),
SUMIFS('Consolidated Prem and Adj'!$H:$H,'Consolidated Prem and Adj'!$C:$C,"="&amp;$C12,
'Consolidated Prem and Adj'!$F:$F,"="&amp;'Employee Based Summary'!O$2,
'Consolidated Prem and Adj'!$B:$B,"=*"&amp;'Employee Based Summary'!$B12,
'Consolidated Prem and Adj'!$A:$A,"=*"&amp;'Employee Based Summary'!$A12)
+SUMIFS('Consolidated Prem and Adj'!$I:$I,'Consolidated Prem and Adj'!$C:$C,"="&amp;$C12,
'Consolidated Prem and Adj'!$F:$F,"="&amp;'Employee Based Summary'!O$2,
'Consolidated Prem and Adj'!$B:$B,"=*"&amp;'Employee Based Summary'!$B12,
'Consolidated Prem and Adj'!$A:$A,"=*"&amp;'Employee Based Summary'!$A12))</f>
        <v>32</v>
      </c>
      <c r="P12" s="13">
        <f t="shared" si="0"/>
        <v>672.15</v>
      </c>
    </row>
    <row r="13" spans="1:16" x14ac:dyDescent="0.15">
      <c r="A13" s="1" t="s">
        <v>77</v>
      </c>
      <c r="B13" s="1" t="s">
        <v>78</v>
      </c>
      <c r="C13" s="1" t="s">
        <v>79</v>
      </c>
      <c r="D13" s="1" t="s">
        <v>53</v>
      </c>
      <c r="E13" s="12">
        <f>IF($C13="",
SUMIFS('Consolidated Prem and Adj'!$H:$H,'Consolidated Prem and Adj'!$F:$F,"="&amp;
'Employee Based Summary'!E$2,'Consolidated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Summary'!E$2,'Consolidated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Summary'!E$2,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Summary'!E$2,
'Consolidated Prem and Adj'!$B:$B,"=*"&amp;'Employee Based Summary'!$B13,
'Consolidated Prem and Adj'!$A:$A,"=*"&amp;'Employee Based Summary'!$A13))</f>
        <v>0</v>
      </c>
      <c r="F13" s="12">
        <f>IF($C13="",
SUMIFS('Consolidated Prem and Adj'!$H:$H,'Consolidated Prem and Adj'!$F:$F,"="&amp;
'Employee Based Summary'!F$2,'Consolidated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Summary'!F$2,'Consolidated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Summary'!F$2,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Summary'!F$2,
'Consolidated Prem and Adj'!$B:$B,"=*"&amp;'Employee Based Summary'!$B13,
'Consolidated Prem and Adj'!$A:$A,"=*"&amp;'Employee Based Summary'!$A13))</f>
        <v>0</v>
      </c>
      <c r="G13" s="12">
        <f>IF($C13="",
SUMIFS('Consolidated Prem and Adj'!$H:$H,'Consolidated Prem and Adj'!$F:$F,"="&amp;
'Employee Based Summary'!G$2,'Consolidated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Summary'!G$2,'Consolidated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Summary'!G$2,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Summary'!G$2,
'Consolidated Prem and Adj'!$B:$B,"=*"&amp;'Employee Based Summary'!$B13,
'Consolidated Prem and Adj'!$A:$A,"=*"&amp;'Employee Based Summary'!$A13))</f>
        <v>18.16</v>
      </c>
      <c r="H13" s="12">
        <f>IF($C13="",
SUMIFS('Consolidated Prem and Adj'!$H:$H,'Consolidated Prem and Adj'!$F:$F,"="&amp;
'Employee Based Summary'!H$2,'Consolidated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Summary'!H$2,'Consolidated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Summary'!H$2,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Summary'!H$2,
'Consolidated Prem and Adj'!$B:$B,"=*"&amp;'Employee Based Summary'!$B13,
'Consolidated Prem and Adj'!$A:$A,"=*"&amp;'Employee Based Summary'!$A13))</f>
        <v>0</v>
      </c>
      <c r="I13" s="12">
        <f>IF($C13="",
SUMIFS('Consolidated Prem and Adj'!$H:$H,'Consolidated Prem and Adj'!$F:$F,"="&amp;
'Employee Based Summary'!I$2,'Consolidated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Summary'!I$2,'Consolidated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Summary'!I$2,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Summary'!I$2,
'Consolidated Prem and Adj'!$B:$B,"=*"&amp;'Employee Based Summary'!$B13,
'Consolidated Prem and Adj'!$A:$A,"=*"&amp;'Employee Based Summary'!$A13))</f>
        <v>13</v>
      </c>
      <c r="J13" s="12">
        <f>IF($C13="",
SUMIFS('Consolidated Prem and Adj'!$H:$H,'Consolidated Prem and Adj'!$F:$F,"="&amp;
'Employee Based Summary'!J$2,'Consolidated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Summary'!J$2,'Consolidated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Summary'!J$2,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Summary'!J$2,
'Consolidated Prem and Adj'!$B:$B,"=*"&amp;'Employee Based Summary'!$B13,
'Consolidated Prem and Adj'!$A:$A,"=*"&amp;'Employee Based Summary'!$A13))</f>
        <v>5.94</v>
      </c>
      <c r="K13" s="12">
        <f>IF($C13="",
SUMIFS('Consolidated Prem and Adj'!$H:$H,'Consolidated Prem and Adj'!$F:$F,"="&amp;
'Employee Based Summary'!K$2,'Consolidated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Summary'!K$2,'Consolidated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Summary'!K$2,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Summary'!K$2,
'Consolidated Prem and Adj'!$B:$B,"=*"&amp;'Employee Based Summary'!$B13,
'Consolidated Prem and Adj'!$A:$A,"=*"&amp;'Employee Based Summary'!$A13))</f>
        <v>552.11</v>
      </c>
      <c r="L13" s="12">
        <f>IF($C13="",
SUMIFS('Consolidated Prem and Adj'!$H:$H,'Consolidated Prem and Adj'!$F:$F,"="&amp;
'Employee Based Summary'!L$2,'Consolidated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Summary'!L$2,'Consolidated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Summary'!L$2,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Summary'!L$2,
'Consolidated Prem and Adj'!$B:$B,"=*"&amp;'Employee Based Summary'!$B13,
'Consolidated Prem and Adj'!$A:$A,"=*"&amp;'Employee Based Summary'!$A13))</f>
        <v>0</v>
      </c>
      <c r="M13" s="12">
        <f>IF($C13="",
SUMIFS('Consolidated Prem and Adj'!$H:$H,'Consolidated Prem and Adj'!$F:$F,"="&amp;
'Employee Based Summary'!M$2,'Consolidated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Summary'!M$2,'Consolidated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Summary'!M$2,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Summary'!M$2,
'Consolidated Prem and Adj'!$B:$B,"=*"&amp;'Employee Based Summary'!$B13,
'Consolidated Prem and Adj'!$A:$A,"=*"&amp;'Employee Based Summary'!$A13))</f>
        <v>7.71</v>
      </c>
      <c r="N13" s="12">
        <f>IF($C13="",
SUMIFS('Consolidated Prem and Adj'!$H:$H,'Consolidated Prem and Adj'!$F:$F,"="&amp;
'Employee Based Summary'!N$2,'Consolidated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Summary'!N$2,'Consolidated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Summary'!N$2,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Summary'!N$2,
'Consolidated Prem and Adj'!$B:$B,"=*"&amp;'Employee Based Summary'!$B13,
'Consolidated Prem and Adj'!$A:$A,"=*"&amp;'Employee Based Summary'!$A13))</f>
        <v>0</v>
      </c>
      <c r="O13" s="12">
        <f>IF($C13="",
SUMIFS('Consolidated Prem and Adj'!$H:$H,'Consolidated Prem and Adj'!$F:$F,"="&amp;
'Employee Based Summary'!O$2,'Consolidated Prem and Adj'!$B:$B,"="&amp;
'Employee Based Summary'!$B13,'Consolidated Prem and Adj'!$A:$A,"="&amp;
'Employee Based Summary'!$A13,'Consolidated Prem and Adj'!$C:$C,"")
+SUMIFS('Consolidated Prem and Adj'!$I:$I,'Consolidated Prem and Adj'!$F:$F,"="&amp;
'Employee Based Summary'!O$2,'Consolidated Prem and Adj'!$B:$B,"="&amp;
'Employee Based Summary'!$B13,'Consolidated Prem and Adj'!$A:$A,"="&amp;
'Employee Based Summary'!$A13,'Consolidated Prem and Adj'!$C:$C,""),
SUMIFS('Consolidated Prem and Adj'!$H:$H,'Consolidated Prem and Adj'!$C:$C,"="&amp;$C13,
'Consolidated Prem and Adj'!$F:$F,"="&amp;'Employee Based Summary'!O$2,
'Consolidated Prem and Adj'!$B:$B,"=*"&amp;'Employee Based Summary'!$B13,
'Consolidated Prem and Adj'!$A:$A,"=*"&amp;'Employee Based Summary'!$A13)
+SUMIFS('Consolidated Prem and Adj'!$I:$I,'Consolidated Prem and Adj'!$C:$C,"="&amp;$C13,
'Consolidated Prem and Adj'!$F:$F,"="&amp;'Employee Based Summary'!O$2,
'Consolidated Prem and Adj'!$B:$B,"=*"&amp;'Employee Based Summary'!$B13,
'Consolidated Prem and Adj'!$A:$A,"=*"&amp;'Employee Based Summary'!$A13))</f>
        <v>158.5</v>
      </c>
      <c r="P13" s="13">
        <f t="shared" si="0"/>
        <v>755.42000000000007</v>
      </c>
    </row>
    <row r="14" spans="1:16" x14ac:dyDescent="0.15">
      <c r="A14" s="1" t="s">
        <v>80</v>
      </c>
      <c r="B14" s="1" t="s">
        <v>81</v>
      </c>
      <c r="C14" s="1" t="s">
        <v>82</v>
      </c>
      <c r="D14" s="1" t="s">
        <v>46</v>
      </c>
      <c r="E14" s="12">
        <f>IF($C14="",
SUMIFS('Consolidated Prem and Adj'!$H:$H,'Consolidated Prem and Adj'!$F:$F,"="&amp;
'Employee Based Summary'!E$2,'Consolidated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Summary'!E$2,'Consolidated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Summary'!E$2,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Summary'!E$2,
'Consolidated Prem and Adj'!$B:$B,"=*"&amp;'Employee Based Summary'!$B14,
'Consolidated Prem and Adj'!$A:$A,"=*"&amp;'Employee Based Summary'!$A14))</f>
        <v>0</v>
      </c>
      <c r="F14" s="12">
        <f>IF($C14="",
SUMIFS('Consolidated Prem and Adj'!$H:$H,'Consolidated Prem and Adj'!$F:$F,"="&amp;
'Employee Based Summary'!F$2,'Consolidated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Summary'!F$2,'Consolidated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Summary'!F$2,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Summary'!F$2,
'Consolidated Prem and Adj'!$B:$B,"=*"&amp;'Employee Based Summary'!$B14,
'Consolidated Prem and Adj'!$A:$A,"=*"&amp;'Employee Based Summary'!$A14))</f>
        <v>0</v>
      </c>
      <c r="G14" s="12">
        <f>IF($C14="",
SUMIFS('Consolidated Prem and Adj'!$H:$H,'Consolidated Prem and Adj'!$F:$F,"="&amp;
'Employee Based Summary'!G$2,'Consolidated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Summary'!G$2,'Consolidated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Summary'!G$2,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Summary'!G$2,
'Consolidated Prem and Adj'!$B:$B,"=*"&amp;'Employee Based Summary'!$B14,
'Consolidated Prem and Adj'!$A:$A,"=*"&amp;'Employee Based Summary'!$A14))</f>
        <v>0</v>
      </c>
      <c r="H14" s="12">
        <f>IF($C14="",
SUMIFS('Consolidated Prem and Adj'!$H:$H,'Consolidated Prem and Adj'!$F:$F,"="&amp;
'Employee Based Summary'!H$2,'Consolidated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Summary'!H$2,'Consolidated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Summary'!H$2,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Summary'!H$2,
'Consolidated Prem and Adj'!$B:$B,"=*"&amp;'Employee Based Summary'!$B14,
'Consolidated Prem and Adj'!$A:$A,"=*"&amp;'Employee Based Summary'!$A14))</f>
        <v>0</v>
      </c>
      <c r="I14" s="12">
        <f>IF($C14="",
SUMIFS('Consolidated Prem and Adj'!$H:$H,'Consolidated Prem and Adj'!$F:$F,"="&amp;
'Employee Based Summary'!I$2,'Consolidated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Summary'!I$2,'Consolidated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Summary'!I$2,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Summary'!I$2,
'Consolidated Prem and Adj'!$B:$B,"=*"&amp;'Employee Based Summary'!$B14,
'Consolidated Prem and Adj'!$A:$A,"=*"&amp;'Employee Based Summary'!$A14))</f>
        <v>6.5</v>
      </c>
      <c r="J14" s="12">
        <f>IF($C14="",
SUMIFS('Consolidated Prem and Adj'!$H:$H,'Consolidated Prem and Adj'!$F:$F,"="&amp;
'Employee Based Summary'!J$2,'Consolidated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Summary'!J$2,'Consolidated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Summary'!J$2,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Summary'!J$2,
'Consolidated Prem and Adj'!$B:$B,"=*"&amp;'Employee Based Summary'!$B14,
'Consolidated Prem and Adj'!$A:$A,"=*"&amp;'Employee Based Summary'!$A14))</f>
        <v>2.97</v>
      </c>
      <c r="K14" s="12">
        <f>IF($C14="",
SUMIFS('Consolidated Prem and Adj'!$H:$H,'Consolidated Prem and Adj'!$F:$F,"="&amp;
'Employee Based Summary'!K$2,'Consolidated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Summary'!K$2,'Consolidated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Summary'!K$2,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Summary'!K$2,
'Consolidated Prem and Adj'!$B:$B,"=*"&amp;'Employee Based Summary'!$B14,
'Consolidated Prem and Adj'!$A:$A,"=*"&amp;'Employee Based Summary'!$A14))</f>
        <v>0</v>
      </c>
      <c r="L14" s="12">
        <f>IF($C14="",
SUMIFS('Consolidated Prem and Adj'!$H:$H,'Consolidated Prem and Adj'!$F:$F,"="&amp;
'Employee Based Summary'!L$2,'Consolidated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Summary'!L$2,'Consolidated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Summary'!L$2,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Summary'!L$2,
'Consolidated Prem and Adj'!$B:$B,"=*"&amp;'Employee Based Summary'!$B14,
'Consolidated Prem and Adj'!$A:$A,"=*"&amp;'Employee Based Summary'!$A14))</f>
        <v>0</v>
      </c>
      <c r="M14" s="12">
        <f>IF($C14="",
SUMIFS('Consolidated Prem and Adj'!$H:$H,'Consolidated Prem and Adj'!$F:$F,"="&amp;
'Employee Based Summary'!M$2,'Consolidated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Summary'!M$2,'Consolidated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Summary'!M$2,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Summary'!M$2,
'Consolidated Prem and Adj'!$B:$B,"=*"&amp;'Employee Based Summary'!$B14,
'Consolidated Prem and Adj'!$A:$A,"=*"&amp;'Employee Based Summary'!$A14))</f>
        <v>0</v>
      </c>
      <c r="N14" s="12">
        <f>IF($C14="",
SUMIFS('Consolidated Prem and Adj'!$H:$H,'Consolidated Prem and Adj'!$F:$F,"="&amp;
'Employee Based Summary'!N$2,'Consolidated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Summary'!N$2,'Consolidated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Summary'!N$2,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Summary'!N$2,
'Consolidated Prem and Adj'!$B:$B,"=*"&amp;'Employee Based Summary'!$B14,
'Consolidated Prem and Adj'!$A:$A,"=*"&amp;'Employee Based Summary'!$A14))</f>
        <v>0</v>
      </c>
      <c r="O14" s="12">
        <f>IF($C14="",
SUMIFS('Consolidated Prem and Adj'!$H:$H,'Consolidated Prem and Adj'!$F:$F,"="&amp;
'Employee Based Summary'!O$2,'Consolidated Prem and Adj'!$B:$B,"="&amp;
'Employee Based Summary'!$B14,'Consolidated Prem and Adj'!$A:$A,"="&amp;
'Employee Based Summary'!$A14,'Consolidated Prem and Adj'!$C:$C,"")
+SUMIFS('Consolidated Prem and Adj'!$I:$I,'Consolidated Prem and Adj'!$F:$F,"="&amp;
'Employee Based Summary'!O$2,'Consolidated Prem and Adj'!$B:$B,"="&amp;
'Employee Based Summary'!$B14,'Consolidated Prem and Adj'!$A:$A,"="&amp;
'Employee Based Summary'!$A14,'Consolidated Prem and Adj'!$C:$C,""),
SUMIFS('Consolidated Prem and Adj'!$H:$H,'Consolidated Prem and Adj'!$C:$C,"="&amp;$C14,
'Consolidated Prem and Adj'!$F:$F,"="&amp;'Employee Based Summary'!O$2,
'Consolidated Prem and Adj'!$B:$B,"=*"&amp;'Employee Based Summary'!$B14,
'Consolidated Prem and Adj'!$A:$A,"=*"&amp;'Employee Based Summary'!$A14)
+SUMIFS('Consolidated Prem and Adj'!$I:$I,'Consolidated Prem and Adj'!$C:$C,"="&amp;$C14,
'Consolidated Prem and Adj'!$F:$F,"="&amp;'Employee Based Summary'!O$2,
'Consolidated Prem and Adj'!$B:$B,"=*"&amp;'Employee Based Summary'!$B14,
'Consolidated Prem and Adj'!$A:$A,"=*"&amp;'Employee Based Summary'!$A14))</f>
        <v>37.5</v>
      </c>
      <c r="P14" s="13">
        <f t="shared" si="0"/>
        <v>46.97</v>
      </c>
    </row>
    <row r="15" spans="1:16" x14ac:dyDescent="0.15">
      <c r="A15" s="1" t="s">
        <v>83</v>
      </c>
      <c r="B15" s="1" t="s">
        <v>84</v>
      </c>
      <c r="C15" s="1" t="s">
        <v>85</v>
      </c>
      <c r="D15" s="1" t="s">
        <v>86</v>
      </c>
      <c r="E15" s="12">
        <f>IF($C15="",
SUMIFS('Consolidated Prem and Adj'!$H:$H,'Consolidated Prem and Adj'!$F:$F,"="&amp;
'Employee Based Summary'!E$2,'Consolidated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Summary'!E$2,'Consolidated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Summary'!E$2,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Summary'!E$2,
'Consolidated Prem and Adj'!$B:$B,"=*"&amp;'Employee Based Summary'!$B15,
'Consolidated Prem and Adj'!$A:$A,"=*"&amp;'Employee Based Summary'!$A15))</f>
        <v>0</v>
      </c>
      <c r="F15" s="12">
        <f>IF($C15="",
SUMIFS('Consolidated Prem and Adj'!$H:$H,'Consolidated Prem and Adj'!$F:$F,"="&amp;
'Employee Based Summary'!F$2,'Consolidated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Summary'!F$2,'Consolidated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Summary'!F$2,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Summary'!F$2,
'Consolidated Prem and Adj'!$B:$B,"=*"&amp;'Employee Based Summary'!$B15,
'Consolidated Prem and Adj'!$A:$A,"=*"&amp;'Employee Based Summary'!$A15))</f>
        <v>0</v>
      </c>
      <c r="G15" s="12">
        <f>IF($C15="",
SUMIFS('Consolidated Prem and Adj'!$H:$H,'Consolidated Prem and Adj'!$F:$F,"="&amp;
'Employee Based Summary'!G$2,'Consolidated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Summary'!G$2,'Consolidated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Summary'!G$2,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Summary'!G$2,
'Consolidated Prem and Adj'!$B:$B,"=*"&amp;'Employee Based Summary'!$B15,
'Consolidated Prem and Adj'!$A:$A,"=*"&amp;'Employee Based Summary'!$A15))</f>
        <v>0</v>
      </c>
      <c r="H15" s="12">
        <f>IF($C15="",
SUMIFS('Consolidated Prem and Adj'!$H:$H,'Consolidated Prem and Adj'!$F:$F,"="&amp;
'Employee Based Summary'!H$2,'Consolidated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Summary'!H$2,'Consolidated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Summary'!H$2,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Summary'!H$2,
'Consolidated Prem and Adj'!$B:$B,"=*"&amp;'Employee Based Summary'!$B15,
'Consolidated Prem and Adj'!$A:$A,"=*"&amp;'Employee Based Summary'!$A15))</f>
        <v>0</v>
      </c>
      <c r="I15" s="12">
        <f>IF($C15="",
SUMIFS('Consolidated Prem and Adj'!$H:$H,'Consolidated Prem and Adj'!$F:$F,"="&amp;
'Employee Based Summary'!I$2,'Consolidated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Summary'!I$2,'Consolidated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Summary'!I$2,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Summary'!I$2,
'Consolidated Prem and Adj'!$B:$B,"=*"&amp;'Employee Based Summary'!$B15,
'Consolidated Prem and Adj'!$A:$A,"=*"&amp;'Employee Based Summary'!$A15))</f>
        <v>6.5</v>
      </c>
      <c r="J15" s="12">
        <f>IF($C15="",
SUMIFS('Consolidated Prem and Adj'!$H:$H,'Consolidated Prem and Adj'!$F:$F,"="&amp;
'Employee Based Summary'!J$2,'Consolidated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Summary'!J$2,'Consolidated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Summary'!J$2,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Summary'!J$2,
'Consolidated Prem and Adj'!$B:$B,"=*"&amp;'Employee Based Summary'!$B15,
'Consolidated Prem and Adj'!$A:$A,"=*"&amp;'Employee Based Summary'!$A15))</f>
        <v>2.97</v>
      </c>
      <c r="K15" s="12">
        <f>IF($C15="",
SUMIFS('Consolidated Prem and Adj'!$H:$H,'Consolidated Prem and Adj'!$F:$F,"="&amp;
'Employee Based Summary'!K$2,'Consolidated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Summary'!K$2,'Consolidated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Summary'!K$2,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Summary'!K$2,
'Consolidated Prem and Adj'!$B:$B,"=*"&amp;'Employee Based Summary'!$B15,
'Consolidated Prem and Adj'!$A:$A,"=*"&amp;'Employee Based Summary'!$A15))</f>
        <v>0</v>
      </c>
      <c r="L15" s="12">
        <f>IF($C15="",
SUMIFS('Consolidated Prem and Adj'!$H:$H,'Consolidated Prem and Adj'!$F:$F,"="&amp;
'Employee Based Summary'!L$2,'Consolidated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Summary'!L$2,'Consolidated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Summary'!L$2,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Summary'!L$2,
'Consolidated Prem and Adj'!$B:$B,"=*"&amp;'Employee Based Summary'!$B15,
'Consolidated Prem and Adj'!$A:$A,"=*"&amp;'Employee Based Summary'!$A15))</f>
        <v>0</v>
      </c>
      <c r="M15" s="12">
        <f>IF($C15="",
SUMIFS('Consolidated Prem and Adj'!$H:$H,'Consolidated Prem and Adj'!$F:$F,"="&amp;
'Employee Based Summary'!M$2,'Consolidated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Summary'!M$2,'Consolidated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Summary'!M$2,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Summary'!M$2,
'Consolidated Prem and Adj'!$B:$B,"=*"&amp;'Employee Based Summary'!$B15,
'Consolidated Prem and Adj'!$A:$A,"=*"&amp;'Employee Based Summary'!$A15))</f>
        <v>0</v>
      </c>
      <c r="N15" s="12">
        <f>IF($C15="",
SUMIFS('Consolidated Prem and Adj'!$H:$H,'Consolidated Prem and Adj'!$F:$F,"="&amp;
'Employee Based Summary'!N$2,'Consolidated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Summary'!N$2,'Consolidated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Summary'!N$2,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Summary'!N$2,
'Consolidated Prem and Adj'!$B:$B,"=*"&amp;'Employee Based Summary'!$B15,
'Consolidated Prem and Adj'!$A:$A,"=*"&amp;'Employee Based Summary'!$A15))</f>
        <v>0</v>
      </c>
      <c r="O15" s="12">
        <f>IF($C15="",
SUMIFS('Consolidated Prem and Adj'!$H:$H,'Consolidated Prem and Adj'!$F:$F,"="&amp;
'Employee Based Summary'!O$2,'Consolidated Prem and Adj'!$B:$B,"="&amp;
'Employee Based Summary'!$B15,'Consolidated Prem and Adj'!$A:$A,"="&amp;
'Employee Based Summary'!$A15,'Consolidated Prem and Adj'!$C:$C,"")
+SUMIFS('Consolidated Prem and Adj'!$I:$I,'Consolidated Prem and Adj'!$F:$F,"="&amp;
'Employee Based Summary'!O$2,'Consolidated Prem and Adj'!$B:$B,"="&amp;
'Employee Based Summary'!$B15,'Consolidated Prem and Adj'!$A:$A,"="&amp;
'Employee Based Summary'!$A15,'Consolidated Prem and Adj'!$C:$C,""),
SUMIFS('Consolidated Prem and Adj'!$H:$H,'Consolidated Prem and Adj'!$C:$C,"="&amp;$C15,
'Consolidated Prem and Adj'!$F:$F,"="&amp;'Employee Based Summary'!O$2,
'Consolidated Prem and Adj'!$B:$B,"=*"&amp;'Employee Based Summary'!$B15,
'Consolidated Prem and Adj'!$A:$A,"=*"&amp;'Employee Based Summary'!$A15)
+SUMIFS('Consolidated Prem and Adj'!$I:$I,'Consolidated Prem and Adj'!$C:$C,"="&amp;$C15,
'Consolidated Prem and Adj'!$F:$F,"="&amp;'Employee Based Summary'!O$2,
'Consolidated Prem and Adj'!$B:$B,"=*"&amp;'Employee Based Summary'!$B15,
'Consolidated Prem and Adj'!$A:$A,"=*"&amp;'Employee Based Summary'!$A15))</f>
        <v>43</v>
      </c>
      <c r="P15" s="13">
        <f t="shared" si="0"/>
        <v>52.47</v>
      </c>
    </row>
    <row r="16" spans="1:16" x14ac:dyDescent="0.15">
      <c r="A16" s="1" t="s">
        <v>87</v>
      </c>
      <c r="B16" s="1" t="s">
        <v>88</v>
      </c>
      <c r="C16" s="1" t="s">
        <v>89</v>
      </c>
      <c r="D16" s="1" t="s">
        <v>74</v>
      </c>
      <c r="E16" s="12">
        <f>IF($C16="",
SUMIFS('Consolidated Prem and Adj'!$H:$H,'Consolidated Prem and Adj'!$F:$F,"="&amp;
'Employee Based Summary'!E$2,'Consolidated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Summary'!E$2,'Consolidated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Summary'!E$2,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Summary'!E$2,
'Consolidated Prem and Adj'!$B:$B,"=*"&amp;'Employee Based Summary'!$B16,
'Consolidated Prem and Adj'!$A:$A,"=*"&amp;'Employee Based Summary'!$A16))</f>
        <v>0</v>
      </c>
      <c r="F16" s="12">
        <f>IF($C16="",
SUMIFS('Consolidated Prem and Adj'!$H:$H,'Consolidated Prem and Adj'!$F:$F,"="&amp;
'Employee Based Summary'!F$2,'Consolidated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Summary'!F$2,'Consolidated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Summary'!F$2,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Summary'!F$2,
'Consolidated Prem and Adj'!$B:$B,"=*"&amp;'Employee Based Summary'!$B16,
'Consolidated Prem and Adj'!$A:$A,"=*"&amp;'Employee Based Summary'!$A16))</f>
        <v>0</v>
      </c>
      <c r="G16" s="12">
        <f>IF($C16="",
SUMIFS('Consolidated Prem and Adj'!$H:$H,'Consolidated Prem and Adj'!$F:$F,"="&amp;
'Employee Based Summary'!G$2,'Consolidated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Summary'!G$2,'Consolidated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Summary'!G$2,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Summary'!G$2,
'Consolidated Prem and Adj'!$B:$B,"=*"&amp;'Employee Based Summary'!$B16,
'Consolidated Prem and Adj'!$A:$A,"=*"&amp;'Employee Based Summary'!$A16))</f>
        <v>0</v>
      </c>
      <c r="H16" s="12">
        <f>IF($C16="",
SUMIFS('Consolidated Prem and Adj'!$H:$H,'Consolidated Prem and Adj'!$F:$F,"="&amp;
'Employee Based Summary'!H$2,'Consolidated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Summary'!H$2,'Consolidated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Summary'!H$2,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Summary'!H$2,
'Consolidated Prem and Adj'!$B:$B,"=*"&amp;'Employee Based Summary'!$B16,
'Consolidated Prem and Adj'!$A:$A,"=*"&amp;'Employee Based Summary'!$A16))</f>
        <v>0</v>
      </c>
      <c r="I16" s="12">
        <f>IF($C16="",
SUMIFS('Consolidated Prem and Adj'!$H:$H,'Consolidated Prem and Adj'!$F:$F,"="&amp;
'Employee Based Summary'!I$2,'Consolidated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Summary'!I$2,'Consolidated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Summary'!I$2,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Summary'!I$2,
'Consolidated Prem and Adj'!$B:$B,"=*"&amp;'Employee Based Summary'!$B16,
'Consolidated Prem and Adj'!$A:$A,"=*"&amp;'Employee Based Summary'!$A16))</f>
        <v>4.2300000000000004</v>
      </c>
      <c r="J16" s="12">
        <f>IF($C16="",
SUMIFS('Consolidated Prem and Adj'!$H:$H,'Consolidated Prem and Adj'!$F:$F,"="&amp;
'Employee Based Summary'!J$2,'Consolidated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Summary'!J$2,'Consolidated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Summary'!J$2,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Summary'!J$2,
'Consolidated Prem and Adj'!$B:$B,"=*"&amp;'Employee Based Summary'!$B16,
'Consolidated Prem and Adj'!$A:$A,"=*"&amp;'Employee Based Summary'!$A16))</f>
        <v>2.97</v>
      </c>
      <c r="K16" s="12">
        <f>IF($C16="",
SUMIFS('Consolidated Prem and Adj'!$H:$H,'Consolidated Prem and Adj'!$F:$F,"="&amp;
'Employee Based Summary'!K$2,'Consolidated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Summary'!K$2,'Consolidated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Summary'!K$2,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Summary'!K$2,
'Consolidated Prem and Adj'!$B:$B,"=*"&amp;'Employee Based Summary'!$B16,
'Consolidated Prem and Adj'!$A:$A,"=*"&amp;'Employee Based Summary'!$A16))</f>
        <v>0</v>
      </c>
      <c r="L16" s="12">
        <f>IF($C16="",
SUMIFS('Consolidated Prem and Adj'!$H:$H,'Consolidated Prem and Adj'!$F:$F,"="&amp;
'Employee Based Summary'!L$2,'Consolidated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Summary'!L$2,'Consolidated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Summary'!L$2,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Summary'!L$2,
'Consolidated Prem and Adj'!$B:$B,"=*"&amp;'Employee Based Summary'!$B16,
'Consolidated Prem and Adj'!$A:$A,"=*"&amp;'Employee Based Summary'!$A16))</f>
        <v>0</v>
      </c>
      <c r="M16" s="12">
        <f>IF($C16="",
SUMIFS('Consolidated Prem and Adj'!$H:$H,'Consolidated Prem and Adj'!$F:$F,"="&amp;
'Employee Based Summary'!M$2,'Consolidated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Summary'!M$2,'Consolidated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Summary'!M$2,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Summary'!M$2,
'Consolidated Prem and Adj'!$B:$B,"=*"&amp;'Employee Based Summary'!$B16,
'Consolidated Prem and Adj'!$A:$A,"=*"&amp;'Employee Based Summary'!$A16))</f>
        <v>0</v>
      </c>
      <c r="N16" s="12">
        <f>IF($C16="",
SUMIFS('Consolidated Prem and Adj'!$H:$H,'Consolidated Prem and Adj'!$F:$F,"="&amp;
'Employee Based Summary'!N$2,'Consolidated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Summary'!N$2,'Consolidated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Summary'!N$2,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Summary'!N$2,
'Consolidated Prem and Adj'!$B:$B,"=*"&amp;'Employee Based Summary'!$B16,
'Consolidated Prem and Adj'!$A:$A,"=*"&amp;'Employee Based Summary'!$A16))</f>
        <v>0</v>
      </c>
      <c r="O16" s="12">
        <f>IF($C16="",
SUMIFS('Consolidated Prem and Adj'!$H:$H,'Consolidated Prem and Adj'!$F:$F,"="&amp;
'Employee Based Summary'!O$2,'Consolidated Prem and Adj'!$B:$B,"="&amp;
'Employee Based Summary'!$B16,'Consolidated Prem and Adj'!$A:$A,"="&amp;
'Employee Based Summary'!$A16,'Consolidated Prem and Adj'!$C:$C,"")
+SUMIFS('Consolidated Prem and Adj'!$I:$I,'Consolidated Prem and Adj'!$F:$F,"="&amp;
'Employee Based Summary'!O$2,'Consolidated Prem and Adj'!$B:$B,"="&amp;
'Employee Based Summary'!$B16,'Consolidated Prem and Adj'!$A:$A,"="&amp;
'Employee Based Summary'!$A16,'Consolidated Prem and Adj'!$C:$C,""),
SUMIFS('Consolidated Prem and Adj'!$H:$H,'Consolidated Prem and Adj'!$C:$C,"="&amp;$C16,
'Consolidated Prem and Adj'!$F:$F,"="&amp;'Employee Based Summary'!O$2,
'Consolidated Prem and Adj'!$B:$B,"=*"&amp;'Employee Based Summary'!$B16,
'Consolidated Prem and Adj'!$A:$A,"=*"&amp;'Employee Based Summary'!$A16)
+SUMIFS('Consolidated Prem and Adj'!$I:$I,'Consolidated Prem and Adj'!$C:$C,"="&amp;$C16,
'Consolidated Prem and Adj'!$F:$F,"="&amp;'Employee Based Summary'!O$2,
'Consolidated Prem and Adj'!$B:$B,"=*"&amp;'Employee Based Summary'!$B16,
'Consolidated Prem and Adj'!$A:$A,"=*"&amp;'Employee Based Summary'!$A16))</f>
        <v>48.5</v>
      </c>
      <c r="P16" s="13">
        <f t="shared" si="0"/>
        <v>55.7</v>
      </c>
    </row>
    <row r="17" spans="1:16" x14ac:dyDescent="0.15">
      <c r="A17" s="1" t="s">
        <v>90</v>
      </c>
      <c r="B17" s="1" t="s">
        <v>91</v>
      </c>
      <c r="C17" s="1" t="s">
        <v>92</v>
      </c>
      <c r="D17" s="1" t="s">
        <v>93</v>
      </c>
      <c r="E17" s="12">
        <f>IF($C17="",
SUMIFS('Consolidated Prem and Adj'!$H:$H,'Consolidated Prem and Adj'!$F:$F,"="&amp;
'Employee Based Summary'!E$2,'Consolidated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Summary'!E$2,'Consolidated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Summary'!E$2,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Summary'!E$2,
'Consolidated Prem and Adj'!$B:$B,"=*"&amp;'Employee Based Summary'!$B17,
'Consolidated Prem and Adj'!$A:$A,"=*"&amp;'Employee Based Summary'!$A17))</f>
        <v>0</v>
      </c>
      <c r="F17" s="12">
        <f>IF($C17="",
SUMIFS('Consolidated Prem and Adj'!$H:$H,'Consolidated Prem and Adj'!$F:$F,"="&amp;
'Employee Based Summary'!F$2,'Consolidated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Summary'!F$2,'Consolidated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Summary'!F$2,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Summary'!F$2,
'Consolidated Prem and Adj'!$B:$B,"=*"&amp;'Employee Based Summary'!$B17,
'Consolidated Prem and Adj'!$A:$A,"=*"&amp;'Employee Based Summary'!$A17))</f>
        <v>0</v>
      </c>
      <c r="G17" s="12">
        <f>IF($C17="",
SUMIFS('Consolidated Prem and Adj'!$H:$H,'Consolidated Prem and Adj'!$F:$F,"="&amp;
'Employee Based Summary'!G$2,'Consolidated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Summary'!G$2,'Consolidated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Summary'!G$2,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Summary'!G$2,
'Consolidated Prem and Adj'!$B:$B,"=*"&amp;'Employee Based Summary'!$B17,
'Consolidated Prem and Adj'!$A:$A,"=*"&amp;'Employee Based Summary'!$A17))</f>
        <v>44.01</v>
      </c>
      <c r="H17" s="12">
        <f>IF($C17="",
SUMIFS('Consolidated Prem and Adj'!$H:$H,'Consolidated Prem and Adj'!$F:$F,"="&amp;
'Employee Based Summary'!H$2,'Consolidated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Summary'!H$2,'Consolidated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Summary'!H$2,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Summary'!H$2,
'Consolidated Prem and Adj'!$B:$B,"=*"&amp;'Employee Based Summary'!$B17,
'Consolidated Prem and Adj'!$A:$A,"=*"&amp;'Employee Based Summary'!$A17))</f>
        <v>0</v>
      </c>
      <c r="I17" s="12">
        <f>IF($C17="",
SUMIFS('Consolidated Prem and Adj'!$H:$H,'Consolidated Prem and Adj'!$F:$F,"="&amp;
'Employee Based Summary'!I$2,'Consolidated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Summary'!I$2,'Consolidated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Summary'!I$2,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Summary'!I$2,
'Consolidated Prem and Adj'!$B:$B,"=*"&amp;'Employee Based Summary'!$B17,
'Consolidated Prem and Adj'!$A:$A,"=*"&amp;'Employee Based Summary'!$A17))</f>
        <v>6.5</v>
      </c>
      <c r="J17" s="12">
        <f>IF($C17="",
SUMIFS('Consolidated Prem and Adj'!$H:$H,'Consolidated Prem and Adj'!$F:$F,"="&amp;
'Employee Based Summary'!J$2,'Consolidated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Summary'!J$2,'Consolidated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Summary'!J$2,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Summary'!J$2,
'Consolidated Prem and Adj'!$B:$B,"=*"&amp;'Employee Based Summary'!$B17,
'Consolidated Prem and Adj'!$A:$A,"=*"&amp;'Employee Based Summary'!$A17))</f>
        <v>2.97</v>
      </c>
      <c r="K17" s="12">
        <f>IF($C17="",
SUMIFS('Consolidated Prem and Adj'!$H:$H,'Consolidated Prem and Adj'!$F:$F,"="&amp;
'Employee Based Summary'!K$2,'Consolidated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Summary'!K$2,'Consolidated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Summary'!K$2,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Summary'!K$2,
'Consolidated Prem and Adj'!$B:$B,"=*"&amp;'Employee Based Summary'!$B17,
'Consolidated Prem and Adj'!$A:$A,"=*"&amp;'Employee Based Summary'!$A17))</f>
        <v>552.11</v>
      </c>
      <c r="L17" s="12">
        <f>IF($C17="",
SUMIFS('Consolidated Prem and Adj'!$H:$H,'Consolidated Prem and Adj'!$F:$F,"="&amp;
'Employee Based Summary'!L$2,'Consolidated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Summary'!L$2,'Consolidated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Summary'!L$2,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Summary'!L$2,
'Consolidated Prem and Adj'!$B:$B,"=*"&amp;'Employee Based Summary'!$B17,
'Consolidated Prem and Adj'!$A:$A,"=*"&amp;'Employee Based Summary'!$A17))</f>
        <v>0</v>
      </c>
      <c r="M17" s="12">
        <f>IF($C17="",
SUMIFS('Consolidated Prem and Adj'!$H:$H,'Consolidated Prem and Adj'!$F:$F,"="&amp;
'Employee Based Summary'!M$2,'Consolidated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Summary'!M$2,'Consolidated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Summary'!M$2,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Summary'!M$2,
'Consolidated Prem and Adj'!$B:$B,"=*"&amp;'Employee Based Summary'!$B17,
'Consolidated Prem and Adj'!$A:$A,"=*"&amp;'Employee Based Summary'!$A17))</f>
        <v>0</v>
      </c>
      <c r="N17" s="12">
        <f>IF($C17="",
SUMIFS('Consolidated Prem and Adj'!$H:$H,'Consolidated Prem and Adj'!$F:$F,"="&amp;
'Employee Based Summary'!N$2,'Consolidated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Summary'!N$2,'Consolidated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Summary'!N$2,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Summary'!N$2,
'Consolidated Prem and Adj'!$B:$B,"=*"&amp;'Employee Based Summary'!$B17,
'Consolidated Prem and Adj'!$A:$A,"=*"&amp;'Employee Based Summary'!$A17))</f>
        <v>0</v>
      </c>
      <c r="O17" s="12">
        <f>IF($C17="",
SUMIFS('Consolidated Prem and Adj'!$H:$H,'Consolidated Prem and Adj'!$F:$F,"="&amp;
'Employee Based Summary'!O$2,'Consolidated Prem and Adj'!$B:$B,"="&amp;
'Employee Based Summary'!$B17,'Consolidated Prem and Adj'!$A:$A,"="&amp;
'Employee Based Summary'!$A17,'Consolidated Prem and Adj'!$C:$C,"")
+SUMIFS('Consolidated Prem and Adj'!$I:$I,'Consolidated Prem and Adj'!$F:$F,"="&amp;
'Employee Based Summary'!O$2,'Consolidated Prem and Adj'!$B:$B,"="&amp;
'Employee Based Summary'!$B17,'Consolidated Prem and Adj'!$A:$A,"="&amp;
'Employee Based Summary'!$A17,'Consolidated Prem and Adj'!$C:$C,""),
SUMIFS('Consolidated Prem and Adj'!$H:$H,'Consolidated Prem and Adj'!$C:$C,"="&amp;$C17,
'Consolidated Prem and Adj'!$F:$F,"="&amp;'Employee Based Summary'!O$2,
'Consolidated Prem and Adj'!$B:$B,"=*"&amp;'Employee Based Summary'!$B17,
'Consolidated Prem and Adj'!$A:$A,"=*"&amp;'Employee Based Summary'!$A17)
+SUMIFS('Consolidated Prem and Adj'!$I:$I,'Consolidated Prem and Adj'!$C:$C,"="&amp;$C17,
'Consolidated Prem and Adj'!$F:$F,"="&amp;'Employee Based Summary'!O$2,
'Consolidated Prem and Adj'!$B:$B,"=*"&amp;'Employee Based Summary'!$B17,
'Consolidated Prem and Adj'!$A:$A,"=*"&amp;'Employee Based Summary'!$A17))</f>
        <v>54</v>
      </c>
      <c r="P17" s="13">
        <f t="shared" si="0"/>
        <v>659.59</v>
      </c>
    </row>
    <row r="18" spans="1:16" x14ac:dyDescent="0.15">
      <c r="A18" s="1" t="s">
        <v>94</v>
      </c>
      <c r="B18" s="1" t="s">
        <v>95</v>
      </c>
      <c r="C18" s="1" t="s">
        <v>96</v>
      </c>
      <c r="D18" s="1" t="s">
        <v>97</v>
      </c>
      <c r="E18" s="12">
        <f>IF($C18="",
SUMIFS('Consolidated Prem and Adj'!$H:$H,'Consolidated Prem and Adj'!$F:$F,"="&amp;
'Employee Based Summary'!E$2,'Consolidated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Summary'!E$2,'Consolidated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Summary'!E$2,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Summary'!E$2,
'Consolidated Prem and Adj'!$B:$B,"=*"&amp;'Employee Based Summary'!$B18,
'Consolidated Prem and Adj'!$A:$A,"=*"&amp;'Employee Based Summary'!$A18))</f>
        <v>0</v>
      </c>
      <c r="F18" s="12">
        <f>IF($C18="",
SUMIFS('Consolidated Prem and Adj'!$H:$H,'Consolidated Prem and Adj'!$F:$F,"="&amp;
'Employee Based Summary'!F$2,'Consolidated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Summary'!F$2,'Consolidated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Summary'!F$2,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Summary'!F$2,
'Consolidated Prem and Adj'!$B:$B,"=*"&amp;'Employee Based Summary'!$B18,
'Consolidated Prem and Adj'!$A:$A,"=*"&amp;'Employee Based Summary'!$A18))</f>
        <v>12.74</v>
      </c>
      <c r="G18" s="12">
        <f>IF($C18="",
SUMIFS('Consolidated Prem and Adj'!$H:$H,'Consolidated Prem and Adj'!$F:$F,"="&amp;
'Employee Based Summary'!G$2,'Consolidated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Summary'!G$2,'Consolidated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Summary'!G$2,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Summary'!G$2,
'Consolidated Prem and Adj'!$B:$B,"=*"&amp;'Employee Based Summary'!$B18,
'Consolidated Prem and Adj'!$A:$A,"=*"&amp;'Employee Based Summary'!$A18))</f>
        <v>0</v>
      </c>
      <c r="H18" s="12">
        <f>IF($C18="",
SUMIFS('Consolidated Prem and Adj'!$H:$H,'Consolidated Prem and Adj'!$F:$F,"="&amp;
'Employee Based Summary'!H$2,'Consolidated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Summary'!H$2,'Consolidated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Summary'!H$2,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Summary'!H$2,
'Consolidated Prem and Adj'!$B:$B,"=*"&amp;'Employee Based Summary'!$B18,
'Consolidated Prem and Adj'!$A:$A,"=*"&amp;'Employee Based Summary'!$A18))</f>
        <v>0</v>
      </c>
      <c r="I18" s="12">
        <f>IF($C18="",
SUMIFS('Consolidated Prem and Adj'!$H:$H,'Consolidated Prem and Adj'!$F:$F,"="&amp;
'Employee Based Summary'!I$2,'Consolidated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Summary'!I$2,'Consolidated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Summary'!I$2,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Summary'!I$2,
'Consolidated Prem and Adj'!$B:$B,"=*"&amp;'Employee Based Summary'!$B18,
'Consolidated Prem and Adj'!$A:$A,"=*"&amp;'Employee Based Summary'!$A18))</f>
        <v>6.5</v>
      </c>
      <c r="J18" s="12">
        <f>IF($C18="",
SUMIFS('Consolidated Prem and Adj'!$H:$H,'Consolidated Prem and Adj'!$F:$F,"="&amp;
'Employee Based Summary'!J$2,'Consolidated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Summary'!J$2,'Consolidated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Summary'!J$2,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Summary'!J$2,
'Consolidated Prem and Adj'!$B:$B,"=*"&amp;'Employee Based Summary'!$B18,
'Consolidated Prem and Adj'!$A:$A,"=*"&amp;'Employee Based Summary'!$A18))</f>
        <v>2.97</v>
      </c>
      <c r="K18" s="12">
        <f>IF($C18="",
SUMIFS('Consolidated Prem and Adj'!$H:$H,'Consolidated Prem and Adj'!$F:$F,"="&amp;
'Employee Based Summary'!K$2,'Consolidated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Summary'!K$2,'Consolidated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Summary'!K$2,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Summary'!K$2,
'Consolidated Prem and Adj'!$B:$B,"=*"&amp;'Employee Based Summary'!$B18,
'Consolidated Prem and Adj'!$A:$A,"=*"&amp;'Employee Based Summary'!$A18))</f>
        <v>0</v>
      </c>
      <c r="L18" s="12">
        <f>IF($C18="",
SUMIFS('Consolidated Prem and Adj'!$H:$H,'Consolidated Prem and Adj'!$F:$F,"="&amp;
'Employee Based Summary'!L$2,'Consolidated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Summary'!L$2,'Consolidated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Summary'!L$2,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Summary'!L$2,
'Consolidated Prem and Adj'!$B:$B,"=*"&amp;'Employee Based Summary'!$B18,
'Consolidated Prem and Adj'!$A:$A,"=*"&amp;'Employee Based Summary'!$A18))</f>
        <v>0</v>
      </c>
      <c r="M18" s="12">
        <f>IF($C18="",
SUMIFS('Consolidated Prem and Adj'!$H:$H,'Consolidated Prem and Adj'!$F:$F,"="&amp;
'Employee Based Summary'!M$2,'Consolidated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Summary'!M$2,'Consolidated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Summary'!M$2,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Summary'!M$2,
'Consolidated Prem and Adj'!$B:$B,"=*"&amp;'Employee Based Summary'!$B18,
'Consolidated Prem and Adj'!$A:$A,"=*"&amp;'Employee Based Summary'!$A18))</f>
        <v>0</v>
      </c>
      <c r="N18" s="12">
        <f>IF($C18="",
SUMIFS('Consolidated Prem and Adj'!$H:$H,'Consolidated Prem and Adj'!$F:$F,"="&amp;
'Employee Based Summary'!N$2,'Consolidated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Summary'!N$2,'Consolidated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Summary'!N$2,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Summary'!N$2,
'Consolidated Prem and Adj'!$B:$B,"=*"&amp;'Employee Based Summary'!$B18,
'Consolidated Prem and Adj'!$A:$A,"=*"&amp;'Employee Based Summary'!$A18))</f>
        <v>0</v>
      </c>
      <c r="O18" s="12">
        <f>IF($C18="",
SUMIFS('Consolidated Prem and Adj'!$H:$H,'Consolidated Prem and Adj'!$F:$F,"="&amp;
'Employee Based Summary'!O$2,'Consolidated Prem and Adj'!$B:$B,"="&amp;
'Employee Based Summary'!$B18,'Consolidated Prem and Adj'!$A:$A,"="&amp;
'Employee Based Summary'!$A18,'Consolidated Prem and Adj'!$C:$C,"")
+SUMIFS('Consolidated Prem and Adj'!$I:$I,'Consolidated Prem and Adj'!$F:$F,"="&amp;
'Employee Based Summary'!O$2,'Consolidated Prem and Adj'!$B:$B,"="&amp;
'Employee Based Summary'!$B18,'Consolidated Prem and Adj'!$A:$A,"="&amp;
'Employee Based Summary'!$A18,'Consolidated Prem and Adj'!$C:$C,""),
SUMIFS('Consolidated Prem and Adj'!$H:$H,'Consolidated Prem and Adj'!$C:$C,"="&amp;$C18,
'Consolidated Prem and Adj'!$F:$F,"="&amp;'Employee Based Summary'!O$2,
'Consolidated Prem and Adj'!$B:$B,"=*"&amp;'Employee Based Summary'!$B18,
'Consolidated Prem and Adj'!$A:$A,"=*"&amp;'Employee Based Summary'!$A18)
+SUMIFS('Consolidated Prem and Adj'!$I:$I,'Consolidated Prem and Adj'!$C:$C,"="&amp;$C18,
'Consolidated Prem and Adj'!$F:$F,"="&amp;'Employee Based Summary'!O$2,
'Consolidated Prem and Adj'!$B:$B,"=*"&amp;'Employee Based Summary'!$B18,
'Consolidated Prem and Adj'!$A:$A,"=*"&amp;'Employee Based Summary'!$A18))</f>
        <v>59.5</v>
      </c>
      <c r="P18" s="13">
        <f t="shared" si="0"/>
        <v>81.710000000000008</v>
      </c>
    </row>
    <row r="19" spans="1:16" x14ac:dyDescent="0.15">
      <c r="A19" s="1" t="s">
        <v>99</v>
      </c>
      <c r="B19" s="1" t="s">
        <v>100</v>
      </c>
      <c r="C19" s="1" t="s">
        <v>101</v>
      </c>
      <c r="D19" s="1" t="s">
        <v>102</v>
      </c>
      <c r="E19" s="12">
        <f>IF($C19="",
SUMIFS('Consolidated Prem and Adj'!$H:$H,'Consolidated Prem and Adj'!$F:$F,"="&amp;
'Employee Based Summary'!E$2,'Consolidated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Summary'!E$2,'Consolidated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Summary'!E$2,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Summary'!E$2,
'Consolidated Prem and Adj'!$B:$B,"=*"&amp;'Employee Based Summary'!$B19,
'Consolidated Prem and Adj'!$A:$A,"=*"&amp;'Employee Based Summary'!$A19))</f>
        <v>13.65</v>
      </c>
      <c r="F19" s="12">
        <f>IF($C19="",
SUMIFS('Consolidated Prem and Adj'!$H:$H,'Consolidated Prem and Adj'!$F:$F,"="&amp;
'Employee Based Summary'!F$2,'Consolidated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Summary'!F$2,'Consolidated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Summary'!F$2,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Summary'!F$2,
'Consolidated Prem and Adj'!$B:$B,"=*"&amp;'Employee Based Summary'!$B19,
'Consolidated Prem and Adj'!$A:$A,"=*"&amp;'Employee Based Summary'!$A19))</f>
        <v>21</v>
      </c>
      <c r="G19" s="12">
        <f>IF($C19="",
SUMIFS('Consolidated Prem and Adj'!$H:$H,'Consolidated Prem and Adj'!$F:$F,"="&amp;
'Employee Based Summary'!G$2,'Consolidated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Summary'!G$2,'Consolidated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Summary'!G$2,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Summary'!G$2,
'Consolidated Prem and Adj'!$B:$B,"=*"&amp;'Employee Based Summary'!$B19,
'Consolidated Prem and Adj'!$A:$A,"=*"&amp;'Employee Based Summary'!$A19))</f>
        <v>36.340000000000003</v>
      </c>
      <c r="H19" s="12">
        <f>IF($C19="",
SUMIFS('Consolidated Prem and Adj'!$H:$H,'Consolidated Prem and Adj'!$F:$F,"="&amp;
'Employee Based Summary'!H$2,'Consolidated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Summary'!H$2,'Consolidated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Summary'!H$2,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Summary'!H$2,
'Consolidated Prem and Adj'!$B:$B,"=*"&amp;'Employee Based Summary'!$B19,
'Consolidated Prem and Adj'!$A:$A,"=*"&amp;'Employee Based Summary'!$A19))</f>
        <v>19.93</v>
      </c>
      <c r="I19" s="12">
        <f>IF($C19="",
SUMIFS('Consolidated Prem and Adj'!$H:$H,'Consolidated Prem and Adj'!$F:$F,"="&amp;
'Employee Based Summary'!I$2,'Consolidated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Summary'!I$2,'Consolidated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Summary'!I$2,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Summary'!I$2,
'Consolidated Prem and Adj'!$B:$B,"=*"&amp;'Employee Based Summary'!$B19,
'Consolidated Prem and Adj'!$A:$A,"=*"&amp;'Employee Based Summary'!$A19))</f>
        <v>6.5</v>
      </c>
      <c r="J19" s="12">
        <f>IF($C19="",
SUMIFS('Consolidated Prem and Adj'!$H:$H,'Consolidated Prem and Adj'!$F:$F,"="&amp;
'Employee Based Summary'!J$2,'Consolidated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Summary'!J$2,'Consolidated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Summary'!J$2,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Summary'!J$2,
'Consolidated Prem and Adj'!$B:$B,"=*"&amp;'Employee Based Summary'!$B19,
'Consolidated Prem and Adj'!$A:$A,"=*"&amp;'Employee Based Summary'!$A19))</f>
        <v>2.97</v>
      </c>
      <c r="K19" s="12">
        <f>IF($C19="",
SUMIFS('Consolidated Prem and Adj'!$H:$H,'Consolidated Prem and Adj'!$F:$F,"="&amp;
'Employee Based Summary'!K$2,'Consolidated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Summary'!K$2,'Consolidated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Summary'!K$2,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Summary'!K$2,
'Consolidated Prem and Adj'!$B:$B,"=*"&amp;'Employee Based Summary'!$B19,
'Consolidated Prem and Adj'!$A:$A,"=*"&amp;'Employee Based Summary'!$A19))</f>
        <v>1107.54</v>
      </c>
      <c r="L19" s="12">
        <f>IF($C19="",
SUMIFS('Consolidated Prem and Adj'!$H:$H,'Consolidated Prem and Adj'!$F:$F,"="&amp;
'Employee Based Summary'!L$2,'Consolidated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Summary'!L$2,'Consolidated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Summary'!L$2,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Summary'!L$2,
'Consolidated Prem and Adj'!$B:$B,"=*"&amp;'Employee Based Summary'!$B19,
'Consolidated Prem and Adj'!$A:$A,"=*"&amp;'Employee Based Summary'!$A19))</f>
        <v>0</v>
      </c>
      <c r="M19" s="12">
        <f>IF($C19="",
SUMIFS('Consolidated Prem and Adj'!$H:$H,'Consolidated Prem and Adj'!$F:$F,"="&amp;
'Employee Based Summary'!M$2,'Consolidated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Summary'!M$2,'Consolidated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Summary'!M$2,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Summary'!M$2,
'Consolidated Prem and Adj'!$B:$B,"=*"&amp;'Employee Based Summary'!$B19,
'Consolidated Prem and Adj'!$A:$A,"=*"&amp;'Employee Based Summary'!$A19))</f>
        <v>15.45</v>
      </c>
      <c r="N19" s="12">
        <f>IF($C19="",
SUMIFS('Consolidated Prem and Adj'!$H:$H,'Consolidated Prem and Adj'!$F:$F,"="&amp;
'Employee Based Summary'!N$2,'Consolidated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Summary'!N$2,'Consolidated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Summary'!N$2,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Summary'!N$2,
'Consolidated Prem and Adj'!$B:$B,"=*"&amp;'Employee Based Summary'!$B19,
'Consolidated Prem and Adj'!$A:$A,"=*"&amp;'Employee Based Summary'!$A19))</f>
        <v>21.17</v>
      </c>
      <c r="O19" s="12">
        <f>IF($C19="",
SUMIFS('Consolidated Prem and Adj'!$H:$H,'Consolidated Prem and Adj'!$F:$F,"="&amp;
'Employee Based Summary'!O$2,'Consolidated Prem and Adj'!$B:$B,"="&amp;
'Employee Based Summary'!$B19,'Consolidated Prem and Adj'!$A:$A,"="&amp;
'Employee Based Summary'!$A19,'Consolidated Prem and Adj'!$C:$C,"")
+SUMIFS('Consolidated Prem and Adj'!$I:$I,'Consolidated Prem and Adj'!$F:$F,"="&amp;
'Employee Based Summary'!O$2,'Consolidated Prem and Adj'!$B:$B,"="&amp;
'Employee Based Summary'!$B19,'Consolidated Prem and Adj'!$A:$A,"="&amp;
'Employee Based Summary'!$A19,'Consolidated Prem and Adj'!$C:$C,""),
SUMIFS('Consolidated Prem and Adj'!$H:$H,'Consolidated Prem and Adj'!$C:$C,"="&amp;$C19,
'Consolidated Prem and Adj'!$F:$F,"="&amp;'Employee Based Summary'!O$2,
'Consolidated Prem and Adj'!$B:$B,"=*"&amp;'Employee Based Summary'!$B19,
'Consolidated Prem and Adj'!$A:$A,"=*"&amp;'Employee Based Summary'!$A19)
+SUMIFS('Consolidated Prem and Adj'!$I:$I,'Consolidated Prem and Adj'!$C:$C,"="&amp;$C19,
'Consolidated Prem and Adj'!$F:$F,"="&amp;'Employee Based Summary'!O$2,
'Consolidated Prem and Adj'!$B:$B,"=*"&amp;'Employee Based Summary'!$B19,
'Consolidated Prem and Adj'!$A:$A,"=*"&amp;'Employee Based Summary'!$A19))</f>
        <v>65</v>
      </c>
      <c r="P19" s="13">
        <f t="shared" si="0"/>
        <v>1309.5500000000002</v>
      </c>
    </row>
    <row r="20" spans="1:16" x14ac:dyDescent="0.15">
      <c r="A20" s="1" t="s">
        <v>103</v>
      </c>
      <c r="B20" s="1" t="s">
        <v>104</v>
      </c>
      <c r="C20" s="1" t="s">
        <v>105</v>
      </c>
      <c r="D20" s="1" t="s">
        <v>106</v>
      </c>
      <c r="E20" s="12">
        <f>IF($C20="",
SUMIFS('Consolidated Prem and Adj'!$H:$H,'Consolidated Prem and Adj'!$F:$F,"="&amp;
'Employee Based Summary'!E$2,'Consolidated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Summary'!E$2,'Consolidated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Summary'!E$2,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Summary'!E$2,
'Consolidated Prem and Adj'!$B:$B,"=*"&amp;'Employee Based Summary'!$B20,
'Consolidated Prem and Adj'!$A:$A,"=*"&amp;'Employee Based Summary'!$A20))</f>
        <v>0</v>
      </c>
      <c r="F20" s="12">
        <f>IF($C20="",
SUMIFS('Consolidated Prem and Adj'!$H:$H,'Consolidated Prem and Adj'!$F:$F,"="&amp;
'Employee Based Summary'!F$2,'Consolidated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Summary'!F$2,'Consolidated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Summary'!F$2,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Summary'!F$2,
'Consolidated Prem and Adj'!$B:$B,"=*"&amp;'Employee Based Summary'!$B20,
'Consolidated Prem and Adj'!$A:$A,"=*"&amp;'Employee Based Summary'!$A20))</f>
        <v>0</v>
      </c>
      <c r="G20" s="12">
        <f>IF($C20="",
SUMIFS('Consolidated Prem and Adj'!$H:$H,'Consolidated Prem and Adj'!$F:$F,"="&amp;
'Employee Based Summary'!G$2,'Consolidated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Summary'!G$2,'Consolidated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Summary'!G$2,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Summary'!G$2,
'Consolidated Prem and Adj'!$B:$B,"=*"&amp;'Employee Based Summary'!$B20,
'Consolidated Prem and Adj'!$A:$A,"=*"&amp;'Employee Based Summary'!$A20))</f>
        <v>18.16</v>
      </c>
      <c r="H20" s="12">
        <f>IF($C20="",
SUMIFS('Consolidated Prem and Adj'!$H:$H,'Consolidated Prem and Adj'!$F:$F,"="&amp;
'Employee Based Summary'!H$2,'Consolidated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Summary'!H$2,'Consolidated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Summary'!H$2,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Summary'!H$2,
'Consolidated Prem and Adj'!$B:$B,"=*"&amp;'Employee Based Summary'!$B20,
'Consolidated Prem and Adj'!$A:$A,"=*"&amp;'Employee Based Summary'!$A20))</f>
        <v>0</v>
      </c>
      <c r="I20" s="12">
        <f>IF($C20="",
SUMIFS('Consolidated Prem and Adj'!$H:$H,'Consolidated Prem and Adj'!$F:$F,"="&amp;
'Employee Based Summary'!I$2,'Consolidated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Summary'!I$2,'Consolidated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Summary'!I$2,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Summary'!I$2,
'Consolidated Prem and Adj'!$B:$B,"=*"&amp;'Employee Based Summary'!$B20,
'Consolidated Prem and Adj'!$A:$A,"=*"&amp;'Employee Based Summary'!$A20))</f>
        <v>13</v>
      </c>
      <c r="J20" s="12">
        <f>IF($C20="",
SUMIFS('Consolidated Prem and Adj'!$H:$H,'Consolidated Prem and Adj'!$F:$F,"="&amp;
'Employee Based Summary'!J$2,'Consolidated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Summary'!J$2,'Consolidated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Summary'!J$2,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Summary'!J$2,
'Consolidated Prem and Adj'!$B:$B,"=*"&amp;'Employee Based Summary'!$B20,
'Consolidated Prem and Adj'!$A:$A,"=*"&amp;'Employee Based Summary'!$A20))</f>
        <v>5.94</v>
      </c>
      <c r="K20" s="12">
        <f>IF($C20="",
SUMIFS('Consolidated Prem and Adj'!$H:$H,'Consolidated Prem and Adj'!$F:$F,"="&amp;
'Employee Based Summary'!K$2,'Consolidated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Summary'!K$2,'Consolidated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Summary'!K$2,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Summary'!K$2,
'Consolidated Prem and Adj'!$B:$B,"=*"&amp;'Employee Based Summary'!$B20,
'Consolidated Prem and Adj'!$A:$A,"=*"&amp;'Employee Based Summary'!$A20))</f>
        <v>861.41</v>
      </c>
      <c r="L20" s="12">
        <f>IF($C20="",
SUMIFS('Consolidated Prem and Adj'!$H:$H,'Consolidated Prem and Adj'!$F:$F,"="&amp;
'Employee Based Summary'!L$2,'Consolidated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Summary'!L$2,'Consolidated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Summary'!L$2,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Summary'!L$2,
'Consolidated Prem and Adj'!$B:$B,"=*"&amp;'Employee Based Summary'!$B20,
'Consolidated Prem and Adj'!$A:$A,"=*"&amp;'Employee Based Summary'!$A20))</f>
        <v>0</v>
      </c>
      <c r="M20" s="12">
        <f>IF($C20="",
SUMIFS('Consolidated Prem and Adj'!$H:$H,'Consolidated Prem and Adj'!$F:$F,"="&amp;
'Employee Based Summary'!M$2,'Consolidated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Summary'!M$2,'Consolidated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Summary'!M$2,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Summary'!M$2,
'Consolidated Prem and Adj'!$B:$B,"=*"&amp;'Employee Based Summary'!$B20,
'Consolidated Prem and Adj'!$A:$A,"=*"&amp;'Employee Based Summary'!$A20))</f>
        <v>7.71</v>
      </c>
      <c r="N20" s="12">
        <f>IF($C20="",
SUMIFS('Consolidated Prem and Adj'!$H:$H,'Consolidated Prem and Adj'!$F:$F,"="&amp;
'Employee Based Summary'!N$2,'Consolidated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Summary'!N$2,'Consolidated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Summary'!N$2,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Summary'!N$2,
'Consolidated Prem and Adj'!$B:$B,"=*"&amp;'Employee Based Summary'!$B20,
'Consolidated Prem and Adj'!$A:$A,"=*"&amp;'Employee Based Summary'!$A20))</f>
        <v>39.22</v>
      </c>
      <c r="O20" s="12">
        <f>IF($C20="",
SUMIFS('Consolidated Prem and Adj'!$H:$H,'Consolidated Prem and Adj'!$F:$F,"="&amp;
'Employee Based Summary'!O$2,'Consolidated Prem and Adj'!$B:$B,"="&amp;
'Employee Based Summary'!$B20,'Consolidated Prem and Adj'!$A:$A,"="&amp;
'Employee Based Summary'!$A20,'Consolidated Prem and Adj'!$C:$C,"")
+SUMIFS('Consolidated Prem and Adj'!$I:$I,'Consolidated Prem and Adj'!$F:$F,"="&amp;
'Employee Based Summary'!O$2,'Consolidated Prem and Adj'!$B:$B,"="&amp;
'Employee Based Summary'!$B20,'Consolidated Prem and Adj'!$A:$A,"="&amp;
'Employee Based Summary'!$A20,'Consolidated Prem and Adj'!$C:$C,""),
SUMIFS('Consolidated Prem and Adj'!$H:$H,'Consolidated Prem and Adj'!$C:$C,"="&amp;$C20,
'Consolidated Prem and Adj'!$F:$F,"="&amp;'Employee Based Summary'!O$2,
'Consolidated Prem and Adj'!$B:$B,"=*"&amp;'Employee Based Summary'!$B20,
'Consolidated Prem and Adj'!$A:$A,"=*"&amp;'Employee Based Summary'!$A20)
+SUMIFS('Consolidated Prem and Adj'!$I:$I,'Consolidated Prem and Adj'!$C:$C,"="&amp;$C20,
'Consolidated Prem and Adj'!$F:$F,"="&amp;'Employee Based Summary'!O$2,
'Consolidated Prem and Adj'!$B:$B,"=*"&amp;'Employee Based Summary'!$B20,
'Consolidated Prem and Adj'!$A:$A,"=*"&amp;'Employee Based Summary'!$A20))</f>
        <v>191.5</v>
      </c>
      <c r="P20" s="13">
        <f t="shared" si="0"/>
        <v>1136.94</v>
      </c>
    </row>
    <row r="21" spans="1:16" x14ac:dyDescent="0.15">
      <c r="A21" s="1" t="s">
        <v>107</v>
      </c>
      <c r="B21" s="1" t="s">
        <v>108</v>
      </c>
      <c r="C21" s="1" t="s">
        <v>109</v>
      </c>
      <c r="D21" s="1" t="s">
        <v>110</v>
      </c>
      <c r="E21" s="12">
        <f>IF($C21="",
SUMIFS('Consolidated Prem and Adj'!$H:$H,'Consolidated Prem and Adj'!$F:$F,"="&amp;
'Employee Based Summary'!E$2,'Consolidated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Summary'!E$2,'Consolidated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Summary'!E$2,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Summary'!E$2,
'Consolidated Prem and Adj'!$B:$B,"=*"&amp;'Employee Based Summary'!$B21,
'Consolidated Prem and Adj'!$A:$A,"=*"&amp;'Employee Based Summary'!$A21))</f>
        <v>0</v>
      </c>
      <c r="F21" s="12">
        <f>IF($C21="",
SUMIFS('Consolidated Prem and Adj'!$H:$H,'Consolidated Prem and Adj'!$F:$F,"="&amp;
'Employee Based Summary'!F$2,'Consolidated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Summary'!F$2,'Consolidated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Summary'!F$2,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Summary'!F$2,
'Consolidated Prem and Adj'!$B:$B,"=*"&amp;'Employee Based Summary'!$B21,
'Consolidated Prem and Adj'!$A:$A,"=*"&amp;'Employee Based Summary'!$A21))</f>
        <v>0</v>
      </c>
      <c r="G21" s="12">
        <f>IF($C21="",
SUMIFS('Consolidated Prem and Adj'!$H:$H,'Consolidated Prem and Adj'!$F:$F,"="&amp;
'Employee Based Summary'!G$2,'Consolidated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Summary'!G$2,'Consolidated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Summary'!G$2,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Summary'!G$2,
'Consolidated Prem and Adj'!$B:$B,"=*"&amp;'Employee Based Summary'!$B21,
'Consolidated Prem and Adj'!$A:$A,"=*"&amp;'Employee Based Summary'!$A21))</f>
        <v>44.01</v>
      </c>
      <c r="H21" s="12">
        <f>IF($C21="",
SUMIFS('Consolidated Prem and Adj'!$H:$H,'Consolidated Prem and Adj'!$F:$F,"="&amp;
'Employee Based Summary'!H$2,'Consolidated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Summary'!H$2,'Consolidated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Summary'!H$2,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Summary'!H$2,
'Consolidated Prem and Adj'!$B:$B,"=*"&amp;'Employee Based Summary'!$B21,
'Consolidated Prem and Adj'!$A:$A,"=*"&amp;'Employee Based Summary'!$A21))</f>
        <v>0</v>
      </c>
      <c r="I21" s="12">
        <f>IF($C21="",
SUMIFS('Consolidated Prem and Adj'!$H:$H,'Consolidated Prem and Adj'!$F:$F,"="&amp;
'Employee Based Summary'!I$2,'Consolidated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Summary'!I$2,'Consolidated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Summary'!I$2,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Summary'!I$2,
'Consolidated Prem and Adj'!$B:$B,"=*"&amp;'Employee Based Summary'!$B21,
'Consolidated Prem and Adj'!$A:$A,"=*"&amp;'Employee Based Summary'!$A21))</f>
        <v>6.5</v>
      </c>
      <c r="J21" s="12">
        <f>IF($C21="",
SUMIFS('Consolidated Prem and Adj'!$H:$H,'Consolidated Prem and Adj'!$F:$F,"="&amp;
'Employee Based Summary'!J$2,'Consolidated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Summary'!J$2,'Consolidated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Summary'!J$2,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Summary'!J$2,
'Consolidated Prem and Adj'!$B:$B,"=*"&amp;'Employee Based Summary'!$B21,
'Consolidated Prem and Adj'!$A:$A,"=*"&amp;'Employee Based Summary'!$A21))</f>
        <v>2.97</v>
      </c>
      <c r="K21" s="12">
        <f>IF($C21="",
SUMIFS('Consolidated Prem and Adj'!$H:$H,'Consolidated Prem and Adj'!$F:$F,"="&amp;
'Employee Based Summary'!K$2,'Consolidated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Summary'!K$2,'Consolidated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Summary'!K$2,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Summary'!K$2,
'Consolidated Prem and Adj'!$B:$B,"=*"&amp;'Employee Based Summary'!$B21,
'Consolidated Prem and Adj'!$A:$A,"=*"&amp;'Employee Based Summary'!$A21))</f>
        <v>743.53</v>
      </c>
      <c r="L21" s="12">
        <f>IF($C21="",
SUMIFS('Consolidated Prem and Adj'!$H:$H,'Consolidated Prem and Adj'!$F:$F,"="&amp;
'Employee Based Summary'!L$2,'Consolidated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Summary'!L$2,'Consolidated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Summary'!L$2,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Summary'!L$2,
'Consolidated Prem and Adj'!$B:$B,"=*"&amp;'Employee Based Summary'!$B21,
'Consolidated Prem and Adj'!$A:$A,"=*"&amp;'Employee Based Summary'!$A21))</f>
        <v>0</v>
      </c>
      <c r="M21" s="12">
        <f>IF($C21="",
SUMIFS('Consolidated Prem and Adj'!$H:$H,'Consolidated Prem and Adj'!$F:$F,"="&amp;
'Employee Based Summary'!M$2,'Consolidated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Summary'!M$2,'Consolidated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Summary'!M$2,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Summary'!M$2,
'Consolidated Prem and Adj'!$B:$B,"=*"&amp;'Employee Based Summary'!$B21,
'Consolidated Prem and Adj'!$A:$A,"=*"&amp;'Employee Based Summary'!$A21))</f>
        <v>7.71</v>
      </c>
      <c r="N21" s="12">
        <f>IF($C21="",
SUMIFS('Consolidated Prem and Adj'!$H:$H,'Consolidated Prem and Adj'!$F:$F,"="&amp;
'Employee Based Summary'!N$2,'Consolidated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Summary'!N$2,'Consolidated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Summary'!N$2,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Summary'!N$2,
'Consolidated Prem and Adj'!$B:$B,"=*"&amp;'Employee Based Summary'!$B21,
'Consolidated Prem and Adj'!$A:$A,"=*"&amp;'Employee Based Summary'!$A21))</f>
        <v>0</v>
      </c>
      <c r="O21" s="12">
        <f>IF($C21="",
SUMIFS('Consolidated Prem and Adj'!$H:$H,'Consolidated Prem and Adj'!$F:$F,"="&amp;
'Employee Based Summary'!O$2,'Consolidated Prem and Adj'!$B:$B,"="&amp;
'Employee Based Summary'!$B21,'Consolidated Prem and Adj'!$A:$A,"="&amp;
'Employee Based Summary'!$A21,'Consolidated Prem and Adj'!$C:$C,"")
+SUMIFS('Consolidated Prem and Adj'!$I:$I,'Consolidated Prem and Adj'!$F:$F,"="&amp;
'Employee Based Summary'!O$2,'Consolidated Prem and Adj'!$B:$B,"="&amp;
'Employee Based Summary'!$B21,'Consolidated Prem and Adj'!$A:$A,"="&amp;
'Employee Based Summary'!$A21,'Consolidated Prem and Adj'!$C:$C,""),
SUMIFS('Consolidated Prem and Adj'!$H:$H,'Consolidated Prem and Adj'!$C:$C,"="&amp;$C21,
'Consolidated Prem and Adj'!$F:$F,"="&amp;'Employee Based Summary'!O$2,
'Consolidated Prem and Adj'!$B:$B,"=*"&amp;'Employee Based Summary'!$B21,
'Consolidated Prem and Adj'!$A:$A,"=*"&amp;'Employee Based Summary'!$A21)
+SUMIFS('Consolidated Prem and Adj'!$I:$I,'Consolidated Prem and Adj'!$C:$C,"="&amp;$C21,
'Consolidated Prem and Adj'!$F:$F,"="&amp;'Employee Based Summary'!O$2,
'Consolidated Prem and Adj'!$B:$B,"=*"&amp;'Employee Based Summary'!$B21,
'Consolidated Prem and Adj'!$A:$A,"=*"&amp;'Employee Based Summary'!$A21))</f>
        <v>70.5</v>
      </c>
      <c r="P21" s="13">
        <f t="shared" si="0"/>
        <v>875.22</v>
      </c>
    </row>
    <row r="22" spans="1:16" x14ac:dyDescent="0.15">
      <c r="A22" s="1" t="s">
        <v>111</v>
      </c>
      <c r="B22" s="1" t="s">
        <v>112</v>
      </c>
      <c r="C22" s="1" t="s">
        <v>113</v>
      </c>
      <c r="D22" s="1" t="s">
        <v>69</v>
      </c>
      <c r="E22" s="12">
        <f>IF($C22="",
SUMIFS('Consolidated Prem and Adj'!$H:$H,'Consolidated Prem and Adj'!$F:$F,"="&amp;
'Employee Based Summary'!E$2,'Consolidated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Summary'!E$2,'Consolidated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Summary'!E$2,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Summary'!E$2,
'Consolidated Prem and Adj'!$B:$B,"=*"&amp;'Employee Based Summary'!$B22,
'Consolidated Prem and Adj'!$A:$A,"=*"&amp;'Employee Based Summary'!$A22))</f>
        <v>0</v>
      </c>
      <c r="F22" s="12">
        <f>IF($C22="",
SUMIFS('Consolidated Prem and Adj'!$H:$H,'Consolidated Prem and Adj'!$F:$F,"="&amp;
'Employee Based Summary'!F$2,'Consolidated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Summary'!F$2,'Consolidated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Summary'!F$2,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Summary'!F$2,
'Consolidated Prem and Adj'!$B:$B,"=*"&amp;'Employee Based Summary'!$B22,
'Consolidated Prem and Adj'!$A:$A,"=*"&amp;'Employee Based Summary'!$A22))</f>
        <v>0</v>
      </c>
      <c r="G22" s="12">
        <f>IF($C22="",
SUMIFS('Consolidated Prem and Adj'!$H:$H,'Consolidated Prem and Adj'!$F:$F,"="&amp;
'Employee Based Summary'!G$2,'Consolidated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Summary'!G$2,'Consolidated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Summary'!G$2,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Summary'!G$2,
'Consolidated Prem and Adj'!$B:$B,"=*"&amp;'Employee Based Summary'!$B22,
'Consolidated Prem and Adj'!$A:$A,"=*"&amp;'Employee Based Summary'!$A22))</f>
        <v>18.16</v>
      </c>
      <c r="H22" s="12">
        <f>IF($C22="",
SUMIFS('Consolidated Prem and Adj'!$H:$H,'Consolidated Prem and Adj'!$F:$F,"="&amp;
'Employee Based Summary'!H$2,'Consolidated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Summary'!H$2,'Consolidated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Summary'!H$2,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Summary'!H$2,
'Consolidated Prem and Adj'!$B:$B,"=*"&amp;'Employee Based Summary'!$B22,
'Consolidated Prem and Adj'!$A:$A,"=*"&amp;'Employee Based Summary'!$A22))</f>
        <v>0</v>
      </c>
      <c r="I22" s="12">
        <f>IF($C22="",
SUMIFS('Consolidated Prem and Adj'!$H:$H,'Consolidated Prem and Adj'!$F:$F,"="&amp;
'Employee Based Summary'!I$2,'Consolidated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Summary'!I$2,'Consolidated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Summary'!I$2,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Summary'!I$2,
'Consolidated Prem and Adj'!$B:$B,"=*"&amp;'Employee Based Summary'!$B22,
'Consolidated Prem and Adj'!$A:$A,"=*"&amp;'Employee Based Summary'!$A22))</f>
        <v>6.5</v>
      </c>
      <c r="J22" s="12">
        <f>IF($C22="",
SUMIFS('Consolidated Prem and Adj'!$H:$H,'Consolidated Prem and Adj'!$F:$F,"="&amp;
'Employee Based Summary'!J$2,'Consolidated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Summary'!J$2,'Consolidated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Summary'!J$2,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Summary'!J$2,
'Consolidated Prem and Adj'!$B:$B,"=*"&amp;'Employee Based Summary'!$B22,
'Consolidated Prem and Adj'!$A:$A,"=*"&amp;'Employee Based Summary'!$A22))</f>
        <v>2.97</v>
      </c>
      <c r="K22" s="12">
        <f>IF($C22="",
SUMIFS('Consolidated Prem and Adj'!$H:$H,'Consolidated Prem and Adj'!$F:$F,"="&amp;
'Employee Based Summary'!K$2,'Consolidated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Summary'!K$2,'Consolidated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Summary'!K$2,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Summary'!K$2,
'Consolidated Prem and Adj'!$B:$B,"=*"&amp;'Employee Based Summary'!$B22,
'Consolidated Prem and Adj'!$A:$A,"=*"&amp;'Employee Based Summary'!$A22))</f>
        <v>553.78</v>
      </c>
      <c r="L22" s="12">
        <f>IF($C22="",
SUMIFS('Consolidated Prem and Adj'!$H:$H,'Consolidated Prem and Adj'!$F:$F,"="&amp;
'Employee Based Summary'!L$2,'Consolidated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Summary'!L$2,'Consolidated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Summary'!L$2,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Summary'!L$2,
'Consolidated Prem and Adj'!$B:$B,"=*"&amp;'Employee Based Summary'!$B22,
'Consolidated Prem and Adj'!$A:$A,"=*"&amp;'Employee Based Summary'!$A22))</f>
        <v>0</v>
      </c>
      <c r="M22" s="12">
        <f>IF($C22="",
SUMIFS('Consolidated Prem and Adj'!$H:$H,'Consolidated Prem and Adj'!$F:$F,"="&amp;
'Employee Based Summary'!M$2,'Consolidated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Summary'!M$2,'Consolidated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Summary'!M$2,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Summary'!M$2,
'Consolidated Prem and Adj'!$B:$B,"=*"&amp;'Employee Based Summary'!$B22,
'Consolidated Prem and Adj'!$A:$A,"=*"&amp;'Employee Based Summary'!$A22))</f>
        <v>7.71</v>
      </c>
      <c r="N22" s="12">
        <f>IF($C22="",
SUMIFS('Consolidated Prem and Adj'!$H:$H,'Consolidated Prem and Adj'!$F:$F,"="&amp;
'Employee Based Summary'!N$2,'Consolidated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Summary'!N$2,'Consolidated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Summary'!N$2,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Summary'!N$2,
'Consolidated Prem and Adj'!$B:$B,"=*"&amp;'Employee Based Summary'!$B22,
'Consolidated Prem and Adj'!$A:$A,"=*"&amp;'Employee Based Summary'!$A22))</f>
        <v>0</v>
      </c>
      <c r="O22" s="12">
        <f>IF($C22="",
SUMIFS('Consolidated Prem and Adj'!$H:$H,'Consolidated Prem and Adj'!$F:$F,"="&amp;
'Employee Based Summary'!O$2,'Consolidated Prem and Adj'!$B:$B,"="&amp;
'Employee Based Summary'!$B22,'Consolidated Prem and Adj'!$A:$A,"="&amp;
'Employee Based Summary'!$A22,'Consolidated Prem and Adj'!$C:$C,"")
+SUMIFS('Consolidated Prem and Adj'!$I:$I,'Consolidated Prem and Adj'!$F:$F,"="&amp;
'Employee Based Summary'!O$2,'Consolidated Prem and Adj'!$B:$B,"="&amp;
'Employee Based Summary'!$B22,'Consolidated Prem and Adj'!$A:$A,"="&amp;
'Employee Based Summary'!$A22,'Consolidated Prem and Adj'!$C:$C,""),
SUMIFS('Consolidated Prem and Adj'!$H:$H,'Consolidated Prem and Adj'!$C:$C,"="&amp;$C22,
'Consolidated Prem and Adj'!$F:$F,"="&amp;'Employee Based Summary'!O$2,
'Consolidated Prem and Adj'!$B:$B,"=*"&amp;'Employee Based Summary'!$B22,
'Consolidated Prem and Adj'!$A:$A,"=*"&amp;'Employee Based Summary'!$A22)
+SUMIFS('Consolidated Prem and Adj'!$I:$I,'Consolidated Prem and Adj'!$C:$C,"="&amp;$C22,
'Consolidated Prem and Adj'!$F:$F,"="&amp;'Employee Based Summary'!O$2,
'Consolidated Prem and Adj'!$B:$B,"=*"&amp;'Employee Based Summary'!$B22,
'Consolidated Prem and Adj'!$A:$A,"=*"&amp;'Employee Based Summary'!$A22))</f>
        <v>197</v>
      </c>
      <c r="P22" s="13">
        <f t="shared" si="0"/>
        <v>786.12</v>
      </c>
    </row>
    <row r="23" spans="1:16" x14ac:dyDescent="0.15">
      <c r="A23" s="1" t="s">
        <v>114</v>
      </c>
      <c r="B23" s="1" t="s">
        <v>115</v>
      </c>
      <c r="C23" s="1" t="s">
        <v>116</v>
      </c>
      <c r="D23" s="1" t="s">
        <v>117</v>
      </c>
      <c r="E23" s="12">
        <f>IF($C23="",
SUMIFS('Consolidated Prem and Adj'!$H:$H,'Consolidated Prem and Adj'!$F:$F,"="&amp;
'Employee Based Summary'!E$2,'Consolidated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Summary'!E$2,'Consolidated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Summary'!E$2,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Summary'!E$2,
'Consolidated Prem and Adj'!$B:$B,"=*"&amp;'Employee Based Summary'!$B23,
'Consolidated Prem and Adj'!$A:$A,"=*"&amp;'Employee Based Summary'!$A23))</f>
        <v>0</v>
      </c>
      <c r="F23" s="12">
        <f>IF($C23="",
SUMIFS('Consolidated Prem and Adj'!$H:$H,'Consolidated Prem and Adj'!$F:$F,"="&amp;
'Employee Based Summary'!F$2,'Consolidated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Summary'!F$2,'Consolidated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Summary'!F$2,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Summary'!F$2,
'Consolidated Prem and Adj'!$B:$B,"=*"&amp;'Employee Based Summary'!$B23,
'Consolidated Prem and Adj'!$A:$A,"=*"&amp;'Employee Based Summary'!$A23))</f>
        <v>0</v>
      </c>
      <c r="G23" s="12">
        <f>IF($C23="",
SUMIFS('Consolidated Prem and Adj'!$H:$H,'Consolidated Prem and Adj'!$F:$F,"="&amp;
'Employee Based Summary'!G$2,'Consolidated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Summary'!G$2,'Consolidated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Summary'!G$2,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Summary'!G$2,
'Consolidated Prem and Adj'!$B:$B,"=*"&amp;'Employee Based Summary'!$B23,
'Consolidated Prem and Adj'!$A:$A,"=*"&amp;'Employee Based Summary'!$A23))</f>
        <v>38.049999999999997</v>
      </c>
      <c r="H23" s="12">
        <f>IF($C23="",
SUMIFS('Consolidated Prem and Adj'!$H:$H,'Consolidated Prem and Adj'!$F:$F,"="&amp;
'Employee Based Summary'!H$2,'Consolidated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Summary'!H$2,'Consolidated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Summary'!H$2,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Summary'!H$2,
'Consolidated Prem and Adj'!$B:$B,"=*"&amp;'Employee Based Summary'!$B23,
'Consolidated Prem and Adj'!$A:$A,"=*"&amp;'Employee Based Summary'!$A23))</f>
        <v>0</v>
      </c>
      <c r="I23" s="12">
        <f>IF($C23="",
SUMIFS('Consolidated Prem and Adj'!$H:$H,'Consolidated Prem and Adj'!$F:$F,"="&amp;
'Employee Based Summary'!I$2,'Consolidated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Summary'!I$2,'Consolidated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Summary'!I$2,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Summary'!I$2,
'Consolidated Prem and Adj'!$B:$B,"=*"&amp;'Employee Based Summary'!$B23,
'Consolidated Prem and Adj'!$A:$A,"=*"&amp;'Employee Based Summary'!$A23))</f>
        <v>6.5</v>
      </c>
      <c r="J23" s="12">
        <f>IF($C23="",
SUMIFS('Consolidated Prem and Adj'!$H:$H,'Consolidated Prem and Adj'!$F:$F,"="&amp;
'Employee Based Summary'!J$2,'Consolidated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Summary'!J$2,'Consolidated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Summary'!J$2,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Summary'!J$2,
'Consolidated Prem and Adj'!$B:$B,"=*"&amp;'Employee Based Summary'!$B23,
'Consolidated Prem and Adj'!$A:$A,"=*"&amp;'Employee Based Summary'!$A23))</f>
        <v>2.97</v>
      </c>
      <c r="K23" s="12">
        <f>IF($C23="",
SUMIFS('Consolidated Prem and Adj'!$H:$H,'Consolidated Prem and Adj'!$F:$F,"="&amp;
'Employee Based Summary'!K$2,'Consolidated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Summary'!K$2,'Consolidated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Summary'!K$2,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Summary'!K$2,
'Consolidated Prem and Adj'!$B:$B,"=*"&amp;'Employee Based Summary'!$B23,
'Consolidated Prem and Adj'!$A:$A,"=*"&amp;'Employee Based Summary'!$A23))</f>
        <v>1483.39</v>
      </c>
      <c r="L23" s="12">
        <f>IF($C23="",
SUMIFS('Consolidated Prem and Adj'!$H:$H,'Consolidated Prem and Adj'!$F:$F,"="&amp;
'Employee Based Summary'!L$2,'Consolidated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Summary'!L$2,'Consolidated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Summary'!L$2,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Summary'!L$2,
'Consolidated Prem and Adj'!$B:$B,"=*"&amp;'Employee Based Summary'!$B23,
'Consolidated Prem and Adj'!$A:$A,"=*"&amp;'Employee Based Summary'!$A23))</f>
        <v>45.7</v>
      </c>
      <c r="M23" s="12">
        <f>IF($C23="",
SUMIFS('Consolidated Prem and Adj'!$H:$H,'Consolidated Prem and Adj'!$F:$F,"="&amp;
'Employee Based Summary'!M$2,'Consolidated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Summary'!M$2,'Consolidated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Summary'!M$2,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Summary'!M$2,
'Consolidated Prem and Adj'!$B:$B,"=*"&amp;'Employee Based Summary'!$B23,
'Consolidated Prem and Adj'!$A:$A,"=*"&amp;'Employee Based Summary'!$A23))</f>
        <v>15.6</v>
      </c>
      <c r="N23" s="12">
        <f>IF($C23="",
SUMIFS('Consolidated Prem and Adj'!$H:$H,'Consolidated Prem and Adj'!$F:$F,"="&amp;
'Employee Based Summary'!N$2,'Consolidated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Summary'!N$2,'Consolidated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Summary'!N$2,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Summary'!N$2,
'Consolidated Prem and Adj'!$B:$B,"=*"&amp;'Employee Based Summary'!$B23,
'Consolidated Prem and Adj'!$A:$A,"=*"&amp;'Employee Based Summary'!$A23))</f>
        <v>5.05</v>
      </c>
      <c r="O23" s="12">
        <f>IF($C23="",
SUMIFS('Consolidated Prem and Adj'!$H:$H,'Consolidated Prem and Adj'!$F:$F,"="&amp;
'Employee Based Summary'!O$2,'Consolidated Prem and Adj'!$B:$B,"="&amp;
'Employee Based Summary'!$B23,'Consolidated Prem and Adj'!$A:$A,"="&amp;
'Employee Based Summary'!$A23,'Consolidated Prem and Adj'!$C:$C,"")
+SUMIFS('Consolidated Prem and Adj'!$I:$I,'Consolidated Prem and Adj'!$F:$F,"="&amp;
'Employee Based Summary'!O$2,'Consolidated Prem and Adj'!$B:$B,"="&amp;
'Employee Based Summary'!$B23,'Consolidated Prem and Adj'!$A:$A,"="&amp;
'Employee Based Summary'!$A23,'Consolidated Prem and Adj'!$C:$C,""),
SUMIFS('Consolidated Prem and Adj'!$H:$H,'Consolidated Prem and Adj'!$C:$C,"="&amp;$C23,
'Consolidated Prem and Adj'!$F:$F,"="&amp;'Employee Based Summary'!O$2,
'Consolidated Prem and Adj'!$B:$B,"=*"&amp;'Employee Based Summary'!$B23,
'Consolidated Prem and Adj'!$A:$A,"=*"&amp;'Employee Based Summary'!$A23)
+SUMIFS('Consolidated Prem and Adj'!$I:$I,'Consolidated Prem and Adj'!$C:$C,"="&amp;$C23,
'Consolidated Prem and Adj'!$F:$F,"="&amp;'Employee Based Summary'!O$2,
'Consolidated Prem and Adj'!$B:$B,"=*"&amp;'Employee Based Summary'!$B23,
'Consolidated Prem and Adj'!$A:$A,"=*"&amp;'Employee Based Summary'!$A23))</f>
        <v>76</v>
      </c>
      <c r="P23" s="13">
        <f t="shared" si="0"/>
        <v>1673.26</v>
      </c>
    </row>
    <row r="24" spans="1:16" x14ac:dyDescent="0.15">
      <c r="A24" s="1" t="s">
        <v>118</v>
      </c>
      <c r="B24" s="1" t="s">
        <v>119</v>
      </c>
      <c r="C24" s="1" t="s">
        <v>120</v>
      </c>
      <c r="D24" s="1" t="s">
        <v>69</v>
      </c>
      <c r="E24" s="12">
        <f>IF($C24="",
SUMIFS('Consolidated Prem and Adj'!$H:$H,'Consolidated Prem and Adj'!$F:$F,"="&amp;
'Employee Based Summary'!E$2,'Consolidated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Summary'!E$2,'Consolidated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Summary'!E$2,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Summary'!E$2,
'Consolidated Prem and Adj'!$B:$B,"=*"&amp;'Employee Based Summary'!$B24,
'Consolidated Prem and Adj'!$A:$A,"=*"&amp;'Employee Based Summary'!$A24))</f>
        <v>8.7100000000000009</v>
      </c>
      <c r="F24" s="12">
        <f>IF($C24="",
SUMIFS('Consolidated Prem and Adj'!$H:$H,'Consolidated Prem and Adj'!$F:$F,"="&amp;
'Employee Based Summary'!F$2,'Consolidated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Summary'!F$2,'Consolidated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Summary'!F$2,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Summary'!F$2,
'Consolidated Prem and Adj'!$B:$B,"=*"&amp;'Employee Based Summary'!$B24,
'Consolidated Prem and Adj'!$A:$A,"=*"&amp;'Employee Based Summary'!$A24))</f>
        <v>0</v>
      </c>
      <c r="G24" s="12">
        <f>IF($C24="",
SUMIFS('Consolidated Prem and Adj'!$H:$H,'Consolidated Prem and Adj'!$F:$F,"="&amp;
'Employee Based Summary'!G$2,'Consolidated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Summary'!G$2,'Consolidated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Summary'!G$2,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Summary'!G$2,
'Consolidated Prem and Adj'!$B:$B,"=*"&amp;'Employee Based Summary'!$B24,
'Consolidated Prem and Adj'!$A:$A,"=*"&amp;'Employee Based Summary'!$A24))</f>
        <v>87.99</v>
      </c>
      <c r="H24" s="12">
        <f>IF($C24="",
SUMIFS('Consolidated Prem and Adj'!$H:$H,'Consolidated Prem and Adj'!$F:$F,"="&amp;
'Employee Based Summary'!H$2,'Consolidated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Summary'!H$2,'Consolidated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Summary'!H$2,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Summary'!H$2,
'Consolidated Prem and Adj'!$B:$B,"=*"&amp;'Employee Based Summary'!$B24,
'Consolidated Prem and Adj'!$A:$A,"=*"&amp;'Employee Based Summary'!$A24))</f>
        <v>0</v>
      </c>
      <c r="I24" s="12">
        <f>IF($C24="",
SUMIFS('Consolidated Prem and Adj'!$H:$H,'Consolidated Prem and Adj'!$F:$F,"="&amp;
'Employee Based Summary'!I$2,'Consolidated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Summary'!I$2,'Consolidated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Summary'!I$2,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Summary'!I$2,
'Consolidated Prem and Adj'!$B:$B,"=*"&amp;'Employee Based Summary'!$B24,
'Consolidated Prem and Adj'!$A:$A,"=*"&amp;'Employee Based Summary'!$A24))</f>
        <v>6.5</v>
      </c>
      <c r="J24" s="12">
        <f>IF($C24="",
SUMIFS('Consolidated Prem and Adj'!$H:$H,'Consolidated Prem and Adj'!$F:$F,"="&amp;
'Employee Based Summary'!J$2,'Consolidated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Summary'!J$2,'Consolidated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Summary'!J$2,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Summary'!J$2,
'Consolidated Prem and Adj'!$B:$B,"=*"&amp;'Employee Based Summary'!$B24,
'Consolidated Prem and Adj'!$A:$A,"=*"&amp;'Employee Based Summary'!$A24))</f>
        <v>2.97</v>
      </c>
      <c r="K24" s="12">
        <f>IF($C24="",
SUMIFS('Consolidated Prem and Adj'!$H:$H,'Consolidated Prem and Adj'!$F:$F,"="&amp;
'Employee Based Summary'!K$2,'Consolidated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Summary'!K$2,'Consolidated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Summary'!K$2,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Summary'!K$2,
'Consolidated Prem and Adj'!$B:$B,"=*"&amp;'Employee Based Summary'!$B24,
'Consolidated Prem and Adj'!$A:$A,"=*"&amp;'Employee Based Summary'!$A24))</f>
        <v>552.11</v>
      </c>
      <c r="L24" s="12">
        <f>IF($C24="",
SUMIFS('Consolidated Prem and Adj'!$H:$H,'Consolidated Prem and Adj'!$F:$F,"="&amp;
'Employee Based Summary'!L$2,'Consolidated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Summary'!L$2,'Consolidated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Summary'!L$2,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Summary'!L$2,
'Consolidated Prem and Adj'!$B:$B,"=*"&amp;'Employee Based Summary'!$B24,
'Consolidated Prem and Adj'!$A:$A,"=*"&amp;'Employee Based Summary'!$A24))</f>
        <v>54.99</v>
      </c>
      <c r="M24" s="12">
        <f>IF($C24="",
SUMIFS('Consolidated Prem and Adj'!$H:$H,'Consolidated Prem and Adj'!$F:$F,"="&amp;
'Employee Based Summary'!M$2,'Consolidated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Summary'!M$2,'Consolidated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Summary'!M$2,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Summary'!M$2,
'Consolidated Prem and Adj'!$B:$B,"=*"&amp;'Employee Based Summary'!$B24,
'Consolidated Prem and Adj'!$A:$A,"=*"&amp;'Employee Based Summary'!$A24))</f>
        <v>15.45</v>
      </c>
      <c r="N24" s="12">
        <f>IF($C24="",
SUMIFS('Consolidated Prem and Adj'!$H:$H,'Consolidated Prem and Adj'!$F:$F,"="&amp;
'Employee Based Summary'!N$2,'Consolidated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Summary'!N$2,'Consolidated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Summary'!N$2,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Summary'!N$2,
'Consolidated Prem and Adj'!$B:$B,"=*"&amp;'Employee Based Summary'!$B24,
'Consolidated Prem and Adj'!$A:$A,"=*"&amp;'Employee Based Summary'!$A24))</f>
        <v>58.04</v>
      </c>
      <c r="O24" s="12">
        <f>IF($C24="",
SUMIFS('Consolidated Prem and Adj'!$H:$H,'Consolidated Prem and Adj'!$F:$F,"="&amp;
'Employee Based Summary'!O$2,'Consolidated Prem and Adj'!$B:$B,"="&amp;
'Employee Based Summary'!$B24,'Consolidated Prem and Adj'!$A:$A,"="&amp;
'Employee Based Summary'!$A24,'Consolidated Prem and Adj'!$C:$C,"")
+SUMIFS('Consolidated Prem and Adj'!$I:$I,'Consolidated Prem and Adj'!$F:$F,"="&amp;
'Employee Based Summary'!O$2,'Consolidated Prem and Adj'!$B:$B,"="&amp;
'Employee Based Summary'!$B24,'Consolidated Prem and Adj'!$A:$A,"="&amp;
'Employee Based Summary'!$A24,'Consolidated Prem and Adj'!$C:$C,""),
SUMIFS('Consolidated Prem and Adj'!$H:$H,'Consolidated Prem and Adj'!$C:$C,"="&amp;$C24,
'Consolidated Prem and Adj'!$F:$F,"="&amp;'Employee Based Summary'!O$2,
'Consolidated Prem and Adj'!$B:$B,"=*"&amp;'Employee Based Summary'!$B24,
'Consolidated Prem and Adj'!$A:$A,"=*"&amp;'Employee Based Summary'!$A24)
+SUMIFS('Consolidated Prem and Adj'!$I:$I,'Consolidated Prem and Adj'!$C:$C,"="&amp;$C24,
'Consolidated Prem and Adj'!$F:$F,"="&amp;'Employee Based Summary'!O$2,
'Consolidated Prem and Adj'!$B:$B,"=*"&amp;'Employee Based Summary'!$B24,
'Consolidated Prem and Adj'!$A:$A,"=*"&amp;'Employee Based Summary'!$A24))</f>
        <v>213.5</v>
      </c>
      <c r="P24" s="13">
        <f t="shared" si="0"/>
        <v>1000.26</v>
      </c>
    </row>
    <row r="25" spans="1:16" x14ac:dyDescent="0.15">
      <c r="A25" s="1" t="s">
        <v>121</v>
      </c>
      <c r="B25" s="1" t="s">
        <v>122</v>
      </c>
      <c r="C25" s="1" t="s">
        <v>123</v>
      </c>
      <c r="D25" s="1" t="s">
        <v>124</v>
      </c>
      <c r="E25" s="12">
        <f>IF($C25="",
SUMIFS('Consolidated Prem and Adj'!$H:$H,'Consolidated Prem and Adj'!$F:$F,"="&amp;
'Employee Based Summary'!E$2,'Consolidated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Summary'!E$2,'Consolidated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Summary'!E$2,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Summary'!E$2,
'Consolidated Prem and Adj'!$B:$B,"=*"&amp;'Employee Based Summary'!$B25,
'Consolidated Prem and Adj'!$A:$A,"=*"&amp;'Employee Based Summary'!$A25))</f>
        <v>0</v>
      </c>
      <c r="F25" s="12">
        <f>IF($C25="",
SUMIFS('Consolidated Prem and Adj'!$H:$H,'Consolidated Prem and Adj'!$F:$F,"="&amp;
'Employee Based Summary'!F$2,'Consolidated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Summary'!F$2,'Consolidated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Summary'!F$2,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Summary'!F$2,
'Consolidated Prem and Adj'!$B:$B,"=*"&amp;'Employee Based Summary'!$B25,
'Consolidated Prem and Adj'!$A:$A,"=*"&amp;'Employee Based Summary'!$A25))</f>
        <v>0</v>
      </c>
      <c r="G25" s="12">
        <f>IF($C25="",
SUMIFS('Consolidated Prem and Adj'!$H:$H,'Consolidated Prem and Adj'!$F:$F,"="&amp;
'Employee Based Summary'!G$2,'Consolidated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Summary'!G$2,'Consolidated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Summary'!G$2,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Summary'!G$2,
'Consolidated Prem and Adj'!$B:$B,"=*"&amp;'Employee Based Summary'!$B25,
'Consolidated Prem and Adj'!$A:$A,"=*"&amp;'Employee Based Summary'!$A25))</f>
        <v>0</v>
      </c>
      <c r="H25" s="12">
        <f>IF($C25="",
SUMIFS('Consolidated Prem and Adj'!$H:$H,'Consolidated Prem and Adj'!$F:$F,"="&amp;
'Employee Based Summary'!H$2,'Consolidated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Summary'!H$2,'Consolidated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Summary'!H$2,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Summary'!H$2,
'Consolidated Prem and Adj'!$B:$B,"=*"&amp;'Employee Based Summary'!$B25,
'Consolidated Prem and Adj'!$A:$A,"=*"&amp;'Employee Based Summary'!$A25))</f>
        <v>0</v>
      </c>
      <c r="I25" s="12">
        <f>IF($C25="",
SUMIFS('Consolidated Prem and Adj'!$H:$H,'Consolidated Prem and Adj'!$F:$F,"="&amp;
'Employee Based Summary'!I$2,'Consolidated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Summary'!I$2,'Consolidated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Summary'!I$2,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Summary'!I$2,
'Consolidated Prem and Adj'!$B:$B,"=*"&amp;'Employee Based Summary'!$B25,
'Consolidated Prem and Adj'!$A:$A,"=*"&amp;'Employee Based Summary'!$A25))</f>
        <v>3.25</v>
      </c>
      <c r="J25" s="12">
        <f>IF($C25="",
SUMIFS('Consolidated Prem and Adj'!$H:$H,'Consolidated Prem and Adj'!$F:$F,"="&amp;
'Employee Based Summary'!J$2,'Consolidated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Summary'!J$2,'Consolidated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Summary'!J$2,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Summary'!J$2,
'Consolidated Prem and Adj'!$B:$B,"=*"&amp;'Employee Based Summary'!$B25,
'Consolidated Prem and Adj'!$A:$A,"=*"&amp;'Employee Based Summary'!$A25))</f>
        <v>2.97</v>
      </c>
      <c r="K25" s="12">
        <f>IF($C25="",
SUMIFS('Consolidated Prem and Adj'!$H:$H,'Consolidated Prem and Adj'!$F:$F,"="&amp;
'Employee Based Summary'!K$2,'Consolidated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Summary'!K$2,'Consolidated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Summary'!K$2,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Summary'!K$2,
'Consolidated Prem and Adj'!$B:$B,"=*"&amp;'Employee Based Summary'!$B25,
'Consolidated Prem and Adj'!$A:$A,"=*"&amp;'Employee Based Summary'!$A25))</f>
        <v>0</v>
      </c>
      <c r="L25" s="12">
        <f>IF($C25="",
SUMIFS('Consolidated Prem and Adj'!$H:$H,'Consolidated Prem and Adj'!$F:$F,"="&amp;
'Employee Based Summary'!L$2,'Consolidated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Summary'!L$2,'Consolidated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Summary'!L$2,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Summary'!L$2,
'Consolidated Prem and Adj'!$B:$B,"=*"&amp;'Employee Based Summary'!$B25,
'Consolidated Prem and Adj'!$A:$A,"=*"&amp;'Employee Based Summary'!$A25))</f>
        <v>0</v>
      </c>
      <c r="M25" s="12">
        <f>IF($C25="",
SUMIFS('Consolidated Prem and Adj'!$H:$H,'Consolidated Prem and Adj'!$F:$F,"="&amp;
'Employee Based Summary'!M$2,'Consolidated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Summary'!M$2,'Consolidated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Summary'!M$2,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Summary'!M$2,
'Consolidated Prem and Adj'!$B:$B,"=*"&amp;'Employee Based Summary'!$B25,
'Consolidated Prem and Adj'!$A:$A,"=*"&amp;'Employee Based Summary'!$A25))</f>
        <v>0</v>
      </c>
      <c r="N25" s="12">
        <f>IF($C25="",
SUMIFS('Consolidated Prem and Adj'!$H:$H,'Consolidated Prem and Adj'!$F:$F,"="&amp;
'Employee Based Summary'!N$2,'Consolidated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Summary'!N$2,'Consolidated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Summary'!N$2,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Summary'!N$2,
'Consolidated Prem and Adj'!$B:$B,"=*"&amp;'Employee Based Summary'!$B25,
'Consolidated Prem and Adj'!$A:$A,"=*"&amp;'Employee Based Summary'!$A25))</f>
        <v>0</v>
      </c>
      <c r="O25" s="12">
        <f>IF($C25="",
SUMIFS('Consolidated Prem and Adj'!$H:$H,'Consolidated Prem and Adj'!$F:$F,"="&amp;
'Employee Based Summary'!O$2,'Consolidated Prem and Adj'!$B:$B,"="&amp;
'Employee Based Summary'!$B25,'Consolidated Prem and Adj'!$A:$A,"="&amp;
'Employee Based Summary'!$A25,'Consolidated Prem and Adj'!$C:$C,"")
+SUMIFS('Consolidated Prem and Adj'!$I:$I,'Consolidated Prem and Adj'!$F:$F,"="&amp;
'Employee Based Summary'!O$2,'Consolidated Prem and Adj'!$B:$B,"="&amp;
'Employee Based Summary'!$B25,'Consolidated Prem and Adj'!$A:$A,"="&amp;
'Employee Based Summary'!$A25,'Consolidated Prem and Adj'!$C:$C,""),
SUMIFS('Consolidated Prem and Adj'!$H:$H,'Consolidated Prem and Adj'!$C:$C,"="&amp;$C25,
'Consolidated Prem and Adj'!$F:$F,"="&amp;'Employee Based Summary'!O$2,
'Consolidated Prem and Adj'!$B:$B,"=*"&amp;'Employee Based Summary'!$B25,
'Consolidated Prem and Adj'!$A:$A,"=*"&amp;'Employee Based Summary'!$A25)
+SUMIFS('Consolidated Prem and Adj'!$I:$I,'Consolidated Prem and Adj'!$C:$C,"="&amp;$C25,
'Consolidated Prem and Adj'!$F:$F,"="&amp;'Employee Based Summary'!O$2,
'Consolidated Prem and Adj'!$B:$B,"=*"&amp;'Employee Based Summary'!$B25,
'Consolidated Prem and Adj'!$A:$A,"=*"&amp;'Employee Based Summary'!$A25))</f>
        <v>81.5</v>
      </c>
      <c r="P25" s="13">
        <f t="shared" si="0"/>
        <v>87.72</v>
      </c>
    </row>
    <row r="26" spans="1:16" x14ac:dyDescent="0.15">
      <c r="A26" s="1" t="s">
        <v>125</v>
      </c>
      <c r="B26" s="1" t="s">
        <v>126</v>
      </c>
      <c r="C26" s="1" t="s">
        <v>127</v>
      </c>
      <c r="D26" s="1" t="s">
        <v>69</v>
      </c>
      <c r="E26" s="12">
        <f>IF($C26="",
SUMIFS('Consolidated Prem and Adj'!$H:$H,'Consolidated Prem and Adj'!$F:$F,"="&amp;
'Employee Based Summary'!E$2,'Consolidated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Summary'!E$2,'Consolidated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Summary'!E$2,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Summary'!E$2,
'Consolidated Prem and Adj'!$B:$B,"=*"&amp;'Employee Based Summary'!$B26,
'Consolidated Prem and Adj'!$A:$A,"=*"&amp;'Employee Based Summary'!$A26))</f>
        <v>22.95</v>
      </c>
      <c r="F26" s="12">
        <f>IF($C26="",
SUMIFS('Consolidated Prem and Adj'!$H:$H,'Consolidated Prem and Adj'!$F:$F,"="&amp;
'Employee Based Summary'!F$2,'Consolidated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Summary'!F$2,'Consolidated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Summary'!F$2,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Summary'!F$2,
'Consolidated Prem and Adj'!$B:$B,"=*"&amp;'Employee Based Summary'!$B26,
'Consolidated Prem and Adj'!$A:$A,"=*"&amp;'Employee Based Summary'!$A26))</f>
        <v>23.53</v>
      </c>
      <c r="G26" s="12">
        <f>IF($C26="",
SUMIFS('Consolidated Prem and Adj'!$H:$H,'Consolidated Prem and Adj'!$F:$F,"="&amp;
'Employee Based Summary'!G$2,'Consolidated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Summary'!G$2,'Consolidated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Summary'!G$2,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Summary'!G$2,
'Consolidated Prem and Adj'!$B:$B,"=*"&amp;'Employee Based Summary'!$B26,
'Consolidated Prem and Adj'!$A:$A,"=*"&amp;'Employee Based Summary'!$A26))</f>
        <v>0</v>
      </c>
      <c r="H26" s="12">
        <f>IF($C26="",
SUMIFS('Consolidated Prem and Adj'!$H:$H,'Consolidated Prem and Adj'!$F:$F,"="&amp;
'Employee Based Summary'!H$2,'Consolidated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Summary'!H$2,'Consolidated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Summary'!H$2,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Summary'!H$2,
'Consolidated Prem and Adj'!$B:$B,"=*"&amp;'Employee Based Summary'!$B26,
'Consolidated Prem and Adj'!$A:$A,"=*"&amp;'Employee Based Summary'!$A26))</f>
        <v>29.12</v>
      </c>
      <c r="I26" s="12">
        <f>IF($C26="",
SUMIFS('Consolidated Prem and Adj'!$H:$H,'Consolidated Prem and Adj'!$F:$F,"="&amp;
'Employee Based Summary'!I$2,'Consolidated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Summary'!I$2,'Consolidated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Summary'!I$2,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Summary'!I$2,
'Consolidated Prem and Adj'!$B:$B,"=*"&amp;'Employee Based Summary'!$B26,
'Consolidated Prem and Adj'!$A:$A,"=*"&amp;'Employee Based Summary'!$A26))</f>
        <v>6.5</v>
      </c>
      <c r="J26" s="12">
        <f>IF($C26="",
SUMIFS('Consolidated Prem and Adj'!$H:$H,'Consolidated Prem and Adj'!$F:$F,"="&amp;
'Employee Based Summary'!J$2,'Consolidated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Summary'!J$2,'Consolidated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Summary'!J$2,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Summary'!J$2,
'Consolidated Prem and Adj'!$B:$B,"=*"&amp;'Employee Based Summary'!$B26,
'Consolidated Prem and Adj'!$A:$A,"=*"&amp;'Employee Based Summary'!$A26))</f>
        <v>2.97</v>
      </c>
      <c r="K26" s="12">
        <f>IF($C26="",
SUMIFS('Consolidated Prem and Adj'!$H:$H,'Consolidated Prem and Adj'!$F:$F,"="&amp;
'Employee Based Summary'!K$2,'Consolidated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Summary'!K$2,'Consolidated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Summary'!K$2,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Summary'!K$2,
'Consolidated Prem and Adj'!$B:$B,"=*"&amp;'Employee Based Summary'!$B26,
'Consolidated Prem and Adj'!$A:$A,"=*"&amp;'Employee Based Summary'!$A26))</f>
        <v>0</v>
      </c>
      <c r="L26" s="12">
        <f>IF($C26="",
SUMIFS('Consolidated Prem and Adj'!$H:$H,'Consolidated Prem and Adj'!$F:$F,"="&amp;
'Employee Based Summary'!L$2,'Consolidated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Summary'!L$2,'Consolidated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Summary'!L$2,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Summary'!L$2,
'Consolidated Prem and Adj'!$B:$B,"=*"&amp;'Employee Based Summary'!$B26,
'Consolidated Prem and Adj'!$A:$A,"=*"&amp;'Employee Based Summary'!$A26))</f>
        <v>0</v>
      </c>
      <c r="M26" s="12">
        <f>IF($C26="",
SUMIFS('Consolidated Prem and Adj'!$H:$H,'Consolidated Prem and Adj'!$F:$F,"="&amp;
'Employee Based Summary'!M$2,'Consolidated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Summary'!M$2,'Consolidated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Summary'!M$2,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Summary'!M$2,
'Consolidated Prem and Adj'!$B:$B,"=*"&amp;'Employee Based Summary'!$B26,
'Consolidated Prem and Adj'!$A:$A,"=*"&amp;'Employee Based Summary'!$A26))</f>
        <v>0</v>
      </c>
      <c r="N26" s="12">
        <f>IF($C26="",
SUMIFS('Consolidated Prem and Adj'!$H:$H,'Consolidated Prem and Adj'!$F:$F,"="&amp;
'Employee Based Summary'!N$2,'Consolidated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Summary'!N$2,'Consolidated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Summary'!N$2,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Summary'!N$2,
'Consolidated Prem and Adj'!$B:$B,"=*"&amp;'Employee Based Summary'!$B26,
'Consolidated Prem and Adj'!$A:$A,"=*"&amp;'Employee Based Summary'!$A26))</f>
        <v>27.11</v>
      </c>
      <c r="O26" s="12">
        <f>IF($C26="",
SUMIFS('Consolidated Prem and Adj'!$H:$H,'Consolidated Prem and Adj'!$F:$F,"="&amp;
'Employee Based Summary'!O$2,'Consolidated Prem and Adj'!$B:$B,"="&amp;
'Employee Based Summary'!$B26,'Consolidated Prem and Adj'!$A:$A,"="&amp;
'Employee Based Summary'!$A26,'Consolidated Prem and Adj'!$C:$C,"")
+SUMIFS('Consolidated Prem and Adj'!$I:$I,'Consolidated Prem and Adj'!$F:$F,"="&amp;
'Employee Based Summary'!O$2,'Consolidated Prem and Adj'!$B:$B,"="&amp;
'Employee Based Summary'!$B26,'Consolidated Prem and Adj'!$A:$A,"="&amp;
'Employee Based Summary'!$A26,'Consolidated Prem and Adj'!$C:$C,""),
SUMIFS('Consolidated Prem and Adj'!$H:$H,'Consolidated Prem and Adj'!$C:$C,"="&amp;$C26,
'Consolidated Prem and Adj'!$F:$F,"="&amp;'Employee Based Summary'!O$2,
'Consolidated Prem and Adj'!$B:$B,"=*"&amp;'Employee Based Summary'!$B26,
'Consolidated Prem and Adj'!$A:$A,"=*"&amp;'Employee Based Summary'!$A26)
+SUMIFS('Consolidated Prem and Adj'!$I:$I,'Consolidated Prem and Adj'!$C:$C,"="&amp;$C26,
'Consolidated Prem and Adj'!$F:$F,"="&amp;'Employee Based Summary'!O$2,
'Consolidated Prem and Adj'!$B:$B,"=*"&amp;'Employee Based Summary'!$B26,
'Consolidated Prem and Adj'!$A:$A,"=*"&amp;'Employee Based Summary'!$A26))</f>
        <v>219</v>
      </c>
      <c r="P26" s="13">
        <f t="shared" si="0"/>
        <v>331.18</v>
      </c>
    </row>
    <row r="27" spans="1:16" x14ac:dyDescent="0.15">
      <c r="A27" s="1" t="s">
        <v>128</v>
      </c>
      <c r="B27" s="1" t="s">
        <v>129</v>
      </c>
      <c r="C27" s="1" t="s">
        <v>130</v>
      </c>
      <c r="D27" s="1" t="s">
        <v>93</v>
      </c>
      <c r="E27" s="12">
        <f>IF($C27="",
SUMIFS('Consolidated Prem and Adj'!$H:$H,'Consolidated Prem and Adj'!$F:$F,"="&amp;
'Employee Based Summary'!E$2,'Consolidated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Summary'!E$2,'Consolidated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Summary'!E$2,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Summary'!E$2,
'Consolidated Prem and Adj'!$B:$B,"=*"&amp;'Employee Based Summary'!$B27,
'Consolidated Prem and Adj'!$A:$A,"=*"&amp;'Employee Based Summary'!$A27))</f>
        <v>0</v>
      </c>
      <c r="F27" s="12">
        <f>IF($C27="",
SUMIFS('Consolidated Prem and Adj'!$H:$H,'Consolidated Prem and Adj'!$F:$F,"="&amp;
'Employee Based Summary'!F$2,'Consolidated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Summary'!F$2,'Consolidated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Summary'!F$2,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Summary'!F$2,
'Consolidated Prem and Adj'!$B:$B,"=*"&amp;'Employee Based Summary'!$B27,
'Consolidated Prem and Adj'!$A:$A,"=*"&amp;'Employee Based Summary'!$A27))</f>
        <v>0</v>
      </c>
      <c r="G27" s="12">
        <f>IF($C27="",
SUMIFS('Consolidated Prem and Adj'!$H:$H,'Consolidated Prem and Adj'!$F:$F,"="&amp;
'Employee Based Summary'!G$2,'Consolidated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Summary'!G$2,'Consolidated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Summary'!G$2,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Summary'!G$2,
'Consolidated Prem and Adj'!$B:$B,"=*"&amp;'Employee Based Summary'!$B27,
'Consolidated Prem and Adj'!$A:$A,"=*"&amp;'Employee Based Summary'!$A27))</f>
        <v>0</v>
      </c>
      <c r="H27" s="12">
        <f>IF($C27="",
SUMIFS('Consolidated Prem and Adj'!$H:$H,'Consolidated Prem and Adj'!$F:$F,"="&amp;
'Employee Based Summary'!H$2,'Consolidated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Summary'!H$2,'Consolidated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Summary'!H$2,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Summary'!H$2,
'Consolidated Prem and Adj'!$B:$B,"=*"&amp;'Employee Based Summary'!$B27,
'Consolidated Prem and Adj'!$A:$A,"=*"&amp;'Employee Based Summary'!$A27))</f>
        <v>0</v>
      </c>
      <c r="I27" s="12">
        <f>IF($C27="",
SUMIFS('Consolidated Prem and Adj'!$H:$H,'Consolidated Prem and Adj'!$F:$F,"="&amp;
'Employee Based Summary'!I$2,'Consolidated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Summary'!I$2,'Consolidated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Summary'!I$2,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Summary'!I$2,
'Consolidated Prem and Adj'!$B:$B,"=*"&amp;'Employee Based Summary'!$B27,
'Consolidated Prem and Adj'!$A:$A,"=*"&amp;'Employee Based Summary'!$A27))</f>
        <v>4.2300000000000004</v>
      </c>
      <c r="J27" s="12">
        <f>IF($C27="",
SUMIFS('Consolidated Prem and Adj'!$H:$H,'Consolidated Prem and Adj'!$F:$F,"="&amp;
'Employee Based Summary'!J$2,'Consolidated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Summary'!J$2,'Consolidated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Summary'!J$2,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Summary'!J$2,
'Consolidated Prem and Adj'!$B:$B,"=*"&amp;'Employee Based Summary'!$B27,
'Consolidated Prem and Adj'!$A:$A,"=*"&amp;'Employee Based Summary'!$A27))</f>
        <v>2.97</v>
      </c>
      <c r="K27" s="12">
        <f>IF($C27="",
SUMIFS('Consolidated Prem and Adj'!$H:$H,'Consolidated Prem and Adj'!$F:$F,"="&amp;
'Employee Based Summary'!K$2,'Consolidated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Summary'!K$2,'Consolidated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Summary'!K$2,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Summary'!K$2,
'Consolidated Prem and Adj'!$B:$B,"=*"&amp;'Employee Based Summary'!$B27,
'Consolidated Prem and Adj'!$A:$A,"=*"&amp;'Employee Based Summary'!$A27))</f>
        <v>0</v>
      </c>
      <c r="L27" s="12">
        <f>IF($C27="",
SUMIFS('Consolidated Prem and Adj'!$H:$H,'Consolidated Prem and Adj'!$F:$F,"="&amp;
'Employee Based Summary'!L$2,'Consolidated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Summary'!L$2,'Consolidated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Summary'!L$2,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Summary'!L$2,
'Consolidated Prem and Adj'!$B:$B,"=*"&amp;'Employee Based Summary'!$B27,
'Consolidated Prem and Adj'!$A:$A,"=*"&amp;'Employee Based Summary'!$A27))</f>
        <v>0</v>
      </c>
      <c r="M27" s="12">
        <f>IF($C27="",
SUMIFS('Consolidated Prem and Adj'!$H:$H,'Consolidated Prem and Adj'!$F:$F,"="&amp;
'Employee Based Summary'!M$2,'Consolidated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Summary'!M$2,'Consolidated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Summary'!M$2,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Summary'!M$2,
'Consolidated Prem and Adj'!$B:$B,"=*"&amp;'Employee Based Summary'!$B27,
'Consolidated Prem and Adj'!$A:$A,"=*"&amp;'Employee Based Summary'!$A27))</f>
        <v>0</v>
      </c>
      <c r="N27" s="12">
        <f>IF($C27="",
SUMIFS('Consolidated Prem and Adj'!$H:$H,'Consolidated Prem and Adj'!$F:$F,"="&amp;
'Employee Based Summary'!N$2,'Consolidated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Summary'!N$2,'Consolidated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Summary'!N$2,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Summary'!N$2,
'Consolidated Prem and Adj'!$B:$B,"=*"&amp;'Employee Based Summary'!$B27,
'Consolidated Prem and Adj'!$A:$A,"=*"&amp;'Employee Based Summary'!$A27))</f>
        <v>0</v>
      </c>
      <c r="O27" s="12">
        <f>IF($C27="",
SUMIFS('Consolidated Prem and Adj'!$H:$H,'Consolidated Prem and Adj'!$F:$F,"="&amp;
'Employee Based Summary'!O$2,'Consolidated Prem and Adj'!$B:$B,"="&amp;
'Employee Based Summary'!$B27,'Consolidated Prem and Adj'!$A:$A,"="&amp;
'Employee Based Summary'!$A27,'Consolidated Prem and Adj'!$C:$C,"")
+SUMIFS('Consolidated Prem and Adj'!$I:$I,'Consolidated Prem and Adj'!$F:$F,"="&amp;
'Employee Based Summary'!O$2,'Consolidated Prem and Adj'!$B:$B,"="&amp;
'Employee Based Summary'!$B27,'Consolidated Prem and Adj'!$A:$A,"="&amp;
'Employee Based Summary'!$A27,'Consolidated Prem and Adj'!$C:$C,""),
SUMIFS('Consolidated Prem and Adj'!$H:$H,'Consolidated Prem and Adj'!$C:$C,"="&amp;$C27,
'Consolidated Prem and Adj'!$F:$F,"="&amp;'Employee Based Summary'!O$2,
'Consolidated Prem and Adj'!$B:$B,"=*"&amp;'Employee Based Summary'!$B27,
'Consolidated Prem and Adj'!$A:$A,"=*"&amp;'Employee Based Summary'!$A27)
+SUMIFS('Consolidated Prem and Adj'!$I:$I,'Consolidated Prem and Adj'!$C:$C,"="&amp;$C27,
'Consolidated Prem and Adj'!$F:$F,"="&amp;'Employee Based Summary'!O$2,
'Consolidated Prem and Adj'!$B:$B,"=*"&amp;'Employee Based Summary'!$B27,
'Consolidated Prem and Adj'!$A:$A,"=*"&amp;'Employee Based Summary'!$A27))</f>
        <v>87</v>
      </c>
      <c r="P27" s="13">
        <f t="shared" si="0"/>
        <v>94.2</v>
      </c>
    </row>
    <row r="28" spans="1:16" x14ac:dyDescent="0.15">
      <c r="A28" s="1" t="s">
        <v>131</v>
      </c>
      <c r="B28" s="1" t="s">
        <v>132</v>
      </c>
      <c r="C28" s="1" t="s">
        <v>133</v>
      </c>
      <c r="D28" s="1" t="s">
        <v>93</v>
      </c>
      <c r="E28" s="12">
        <f>IF($C28="",
SUMIFS('Consolidated Prem and Adj'!$H:$H,'Consolidated Prem and Adj'!$F:$F,"="&amp;
'Employee Based Summary'!E$2,'Consolidated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Summary'!E$2,'Consolidated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Summary'!E$2,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Summary'!E$2,
'Consolidated Prem and Adj'!$B:$B,"=*"&amp;'Employee Based Summary'!$B28,
'Consolidated Prem and Adj'!$A:$A,"=*"&amp;'Employee Based Summary'!$A28))</f>
        <v>0</v>
      </c>
      <c r="F28" s="12">
        <f>IF($C28="",
SUMIFS('Consolidated Prem and Adj'!$H:$H,'Consolidated Prem and Adj'!$F:$F,"="&amp;
'Employee Based Summary'!F$2,'Consolidated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Summary'!F$2,'Consolidated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Summary'!F$2,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Summary'!F$2,
'Consolidated Prem and Adj'!$B:$B,"=*"&amp;'Employee Based Summary'!$B28,
'Consolidated Prem and Adj'!$A:$A,"=*"&amp;'Employee Based Summary'!$A28))</f>
        <v>0</v>
      </c>
      <c r="G28" s="12">
        <f>IF($C28="",
SUMIFS('Consolidated Prem and Adj'!$H:$H,'Consolidated Prem and Adj'!$F:$F,"="&amp;
'Employee Based Summary'!G$2,'Consolidated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Summary'!G$2,'Consolidated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Summary'!G$2,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Summary'!G$2,
'Consolidated Prem and Adj'!$B:$B,"=*"&amp;'Employee Based Summary'!$B28,
'Consolidated Prem and Adj'!$A:$A,"=*"&amp;'Employee Based Summary'!$A28))</f>
        <v>0</v>
      </c>
      <c r="H28" s="12">
        <f>IF($C28="",
SUMIFS('Consolidated Prem and Adj'!$H:$H,'Consolidated Prem and Adj'!$F:$F,"="&amp;
'Employee Based Summary'!H$2,'Consolidated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Summary'!H$2,'Consolidated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Summary'!H$2,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Summary'!H$2,
'Consolidated Prem and Adj'!$B:$B,"=*"&amp;'Employee Based Summary'!$B28,
'Consolidated Prem and Adj'!$A:$A,"=*"&amp;'Employee Based Summary'!$A28))</f>
        <v>0</v>
      </c>
      <c r="I28" s="12">
        <f>IF($C28="",
SUMIFS('Consolidated Prem and Adj'!$H:$H,'Consolidated Prem and Adj'!$F:$F,"="&amp;
'Employee Based Summary'!I$2,'Consolidated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Summary'!I$2,'Consolidated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Summary'!I$2,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Summary'!I$2,
'Consolidated Prem and Adj'!$B:$B,"=*"&amp;'Employee Based Summary'!$B28,
'Consolidated Prem and Adj'!$A:$A,"=*"&amp;'Employee Based Summary'!$A28))</f>
        <v>6.5</v>
      </c>
      <c r="J28" s="12">
        <f>IF($C28="",
SUMIFS('Consolidated Prem and Adj'!$H:$H,'Consolidated Prem and Adj'!$F:$F,"="&amp;
'Employee Based Summary'!J$2,'Consolidated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Summary'!J$2,'Consolidated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Summary'!J$2,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Summary'!J$2,
'Consolidated Prem and Adj'!$B:$B,"=*"&amp;'Employee Based Summary'!$B28,
'Consolidated Prem and Adj'!$A:$A,"=*"&amp;'Employee Based Summary'!$A28))</f>
        <v>2.97</v>
      </c>
      <c r="K28" s="12">
        <f>IF($C28="",
SUMIFS('Consolidated Prem and Adj'!$H:$H,'Consolidated Prem and Adj'!$F:$F,"="&amp;
'Employee Based Summary'!K$2,'Consolidated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Summary'!K$2,'Consolidated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Summary'!K$2,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Summary'!K$2,
'Consolidated Prem and Adj'!$B:$B,"=*"&amp;'Employee Based Summary'!$B28,
'Consolidated Prem and Adj'!$A:$A,"=*"&amp;'Employee Based Summary'!$A28))</f>
        <v>0</v>
      </c>
      <c r="L28" s="12">
        <f>IF($C28="",
SUMIFS('Consolidated Prem and Adj'!$H:$H,'Consolidated Prem and Adj'!$F:$F,"="&amp;
'Employee Based Summary'!L$2,'Consolidated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Summary'!L$2,'Consolidated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Summary'!L$2,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Summary'!L$2,
'Consolidated Prem and Adj'!$B:$B,"=*"&amp;'Employee Based Summary'!$B28,
'Consolidated Prem and Adj'!$A:$A,"=*"&amp;'Employee Based Summary'!$A28))</f>
        <v>0</v>
      </c>
      <c r="M28" s="12">
        <f>IF($C28="",
SUMIFS('Consolidated Prem and Adj'!$H:$H,'Consolidated Prem and Adj'!$F:$F,"="&amp;
'Employee Based Summary'!M$2,'Consolidated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Summary'!M$2,'Consolidated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Summary'!M$2,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Summary'!M$2,
'Consolidated Prem and Adj'!$B:$B,"=*"&amp;'Employee Based Summary'!$B28,
'Consolidated Prem and Adj'!$A:$A,"=*"&amp;'Employee Based Summary'!$A28))</f>
        <v>0</v>
      </c>
      <c r="N28" s="12">
        <f>IF($C28="",
SUMIFS('Consolidated Prem and Adj'!$H:$H,'Consolidated Prem and Adj'!$F:$F,"="&amp;
'Employee Based Summary'!N$2,'Consolidated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Summary'!N$2,'Consolidated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Summary'!N$2,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Summary'!N$2,
'Consolidated Prem and Adj'!$B:$B,"=*"&amp;'Employee Based Summary'!$B28,
'Consolidated Prem and Adj'!$A:$A,"=*"&amp;'Employee Based Summary'!$A28))</f>
        <v>0</v>
      </c>
      <c r="O28" s="12">
        <f>IF($C28="",
SUMIFS('Consolidated Prem and Adj'!$H:$H,'Consolidated Prem and Adj'!$F:$F,"="&amp;
'Employee Based Summary'!O$2,'Consolidated Prem and Adj'!$B:$B,"="&amp;
'Employee Based Summary'!$B28,'Consolidated Prem and Adj'!$A:$A,"="&amp;
'Employee Based Summary'!$A28,'Consolidated Prem and Adj'!$C:$C,"")
+SUMIFS('Consolidated Prem and Adj'!$I:$I,'Consolidated Prem and Adj'!$F:$F,"="&amp;
'Employee Based Summary'!O$2,'Consolidated Prem and Adj'!$B:$B,"="&amp;
'Employee Based Summary'!$B28,'Consolidated Prem and Adj'!$A:$A,"="&amp;
'Employee Based Summary'!$A28,'Consolidated Prem and Adj'!$C:$C,""),
SUMIFS('Consolidated Prem and Adj'!$H:$H,'Consolidated Prem and Adj'!$C:$C,"="&amp;$C28,
'Consolidated Prem and Adj'!$F:$F,"="&amp;'Employee Based Summary'!O$2,
'Consolidated Prem and Adj'!$B:$B,"=*"&amp;'Employee Based Summary'!$B28,
'Consolidated Prem and Adj'!$A:$A,"=*"&amp;'Employee Based Summary'!$A28)
+SUMIFS('Consolidated Prem and Adj'!$I:$I,'Consolidated Prem and Adj'!$C:$C,"="&amp;$C28,
'Consolidated Prem and Adj'!$F:$F,"="&amp;'Employee Based Summary'!O$2,
'Consolidated Prem and Adj'!$B:$B,"=*"&amp;'Employee Based Summary'!$B28,
'Consolidated Prem and Adj'!$A:$A,"=*"&amp;'Employee Based Summary'!$A28))</f>
        <v>92.5</v>
      </c>
      <c r="P28" s="13">
        <f t="shared" si="0"/>
        <v>101.97</v>
      </c>
    </row>
    <row r="29" spans="1:16" x14ac:dyDescent="0.15">
      <c r="A29" s="1" t="s">
        <v>134</v>
      </c>
      <c r="B29" s="1" t="s">
        <v>135</v>
      </c>
      <c r="C29" s="1" t="s">
        <v>136</v>
      </c>
      <c r="D29" s="1" t="s">
        <v>137</v>
      </c>
      <c r="E29" s="12">
        <f>IF($C29="",
SUMIFS('Consolidated Prem and Adj'!$H:$H,'Consolidated Prem and Adj'!$F:$F,"="&amp;
'Employee Based Summary'!E$2,'Consolidated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Summary'!E$2,'Consolidated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Summary'!E$2,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Summary'!E$2,
'Consolidated Prem and Adj'!$B:$B,"=*"&amp;'Employee Based Summary'!$B29,
'Consolidated Prem and Adj'!$A:$A,"=*"&amp;'Employee Based Summary'!$A29))</f>
        <v>0</v>
      </c>
      <c r="F29" s="12">
        <f>IF($C29="",
SUMIFS('Consolidated Prem and Adj'!$H:$H,'Consolidated Prem and Adj'!$F:$F,"="&amp;
'Employee Based Summary'!F$2,'Consolidated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Summary'!F$2,'Consolidated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Summary'!F$2,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Summary'!F$2,
'Consolidated Prem and Adj'!$B:$B,"=*"&amp;'Employee Based Summary'!$B29,
'Consolidated Prem and Adj'!$A:$A,"=*"&amp;'Employee Based Summary'!$A29))</f>
        <v>0</v>
      </c>
      <c r="G29" s="12">
        <f>IF($C29="",
SUMIFS('Consolidated Prem and Adj'!$H:$H,'Consolidated Prem and Adj'!$F:$F,"="&amp;
'Employee Based Summary'!G$2,'Consolidated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Summary'!G$2,'Consolidated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Summary'!G$2,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Summary'!G$2,
'Consolidated Prem and Adj'!$B:$B,"=*"&amp;'Employee Based Summary'!$B29,
'Consolidated Prem and Adj'!$A:$A,"=*"&amp;'Employee Based Summary'!$A29))</f>
        <v>0</v>
      </c>
      <c r="H29" s="12">
        <f>IF($C29="",
SUMIFS('Consolidated Prem and Adj'!$H:$H,'Consolidated Prem and Adj'!$F:$F,"="&amp;
'Employee Based Summary'!H$2,'Consolidated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Summary'!H$2,'Consolidated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Summary'!H$2,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Summary'!H$2,
'Consolidated Prem and Adj'!$B:$B,"=*"&amp;'Employee Based Summary'!$B29,
'Consolidated Prem and Adj'!$A:$A,"=*"&amp;'Employee Based Summary'!$A29))</f>
        <v>0</v>
      </c>
      <c r="I29" s="12">
        <f>IF($C29="",
SUMIFS('Consolidated Prem and Adj'!$H:$H,'Consolidated Prem and Adj'!$F:$F,"="&amp;
'Employee Based Summary'!I$2,'Consolidated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Summary'!I$2,'Consolidated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Summary'!I$2,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Summary'!I$2,
'Consolidated Prem and Adj'!$B:$B,"=*"&amp;'Employee Based Summary'!$B29,
'Consolidated Prem and Adj'!$A:$A,"=*"&amp;'Employee Based Summary'!$A29))</f>
        <v>6.5</v>
      </c>
      <c r="J29" s="12">
        <f>IF($C29="",
SUMIFS('Consolidated Prem and Adj'!$H:$H,'Consolidated Prem and Adj'!$F:$F,"="&amp;
'Employee Based Summary'!J$2,'Consolidated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Summary'!J$2,'Consolidated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Summary'!J$2,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Summary'!J$2,
'Consolidated Prem and Adj'!$B:$B,"=*"&amp;'Employee Based Summary'!$B29,
'Consolidated Prem and Adj'!$A:$A,"=*"&amp;'Employee Based Summary'!$A29))</f>
        <v>2.97</v>
      </c>
      <c r="K29" s="12">
        <f>IF($C29="",
SUMIFS('Consolidated Prem and Adj'!$H:$H,'Consolidated Prem and Adj'!$F:$F,"="&amp;
'Employee Based Summary'!K$2,'Consolidated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Summary'!K$2,'Consolidated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Summary'!K$2,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Summary'!K$2,
'Consolidated Prem and Adj'!$B:$B,"=*"&amp;'Employee Based Summary'!$B29,
'Consolidated Prem and Adj'!$A:$A,"=*"&amp;'Employee Based Summary'!$A29))</f>
        <v>0</v>
      </c>
      <c r="L29" s="12">
        <f>IF($C29="",
SUMIFS('Consolidated Prem and Adj'!$H:$H,'Consolidated Prem and Adj'!$F:$F,"="&amp;
'Employee Based Summary'!L$2,'Consolidated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Summary'!L$2,'Consolidated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Summary'!L$2,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Summary'!L$2,
'Consolidated Prem and Adj'!$B:$B,"=*"&amp;'Employee Based Summary'!$B29,
'Consolidated Prem and Adj'!$A:$A,"=*"&amp;'Employee Based Summary'!$A29))</f>
        <v>0</v>
      </c>
      <c r="M29" s="12">
        <f>IF($C29="",
SUMIFS('Consolidated Prem and Adj'!$H:$H,'Consolidated Prem and Adj'!$F:$F,"="&amp;
'Employee Based Summary'!M$2,'Consolidated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Summary'!M$2,'Consolidated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Summary'!M$2,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Summary'!M$2,
'Consolidated Prem and Adj'!$B:$B,"=*"&amp;'Employee Based Summary'!$B29,
'Consolidated Prem and Adj'!$A:$A,"=*"&amp;'Employee Based Summary'!$A29))</f>
        <v>0</v>
      </c>
      <c r="N29" s="12">
        <f>IF($C29="",
SUMIFS('Consolidated Prem and Adj'!$H:$H,'Consolidated Prem and Adj'!$F:$F,"="&amp;
'Employee Based Summary'!N$2,'Consolidated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Summary'!N$2,'Consolidated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Summary'!N$2,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Summary'!N$2,
'Consolidated Prem and Adj'!$B:$B,"=*"&amp;'Employee Based Summary'!$B29,
'Consolidated Prem and Adj'!$A:$A,"=*"&amp;'Employee Based Summary'!$A29))</f>
        <v>0</v>
      </c>
      <c r="O29" s="12">
        <f>IF($C29="",
SUMIFS('Consolidated Prem and Adj'!$H:$H,'Consolidated Prem and Adj'!$F:$F,"="&amp;
'Employee Based Summary'!O$2,'Consolidated Prem and Adj'!$B:$B,"="&amp;
'Employee Based Summary'!$B29,'Consolidated Prem and Adj'!$A:$A,"="&amp;
'Employee Based Summary'!$A29,'Consolidated Prem and Adj'!$C:$C,"")
+SUMIFS('Consolidated Prem and Adj'!$I:$I,'Consolidated Prem and Adj'!$F:$F,"="&amp;
'Employee Based Summary'!O$2,'Consolidated Prem and Adj'!$B:$B,"="&amp;
'Employee Based Summary'!$B29,'Consolidated Prem and Adj'!$A:$A,"="&amp;
'Employee Based Summary'!$A29,'Consolidated Prem and Adj'!$C:$C,""),
SUMIFS('Consolidated Prem and Adj'!$H:$H,'Consolidated Prem and Adj'!$C:$C,"="&amp;$C29,
'Consolidated Prem and Adj'!$F:$F,"="&amp;'Employee Based Summary'!O$2,
'Consolidated Prem and Adj'!$B:$B,"=*"&amp;'Employee Based Summary'!$B29,
'Consolidated Prem and Adj'!$A:$A,"=*"&amp;'Employee Based Summary'!$A29)
+SUMIFS('Consolidated Prem and Adj'!$I:$I,'Consolidated Prem and Adj'!$C:$C,"="&amp;$C29,
'Consolidated Prem and Adj'!$F:$F,"="&amp;'Employee Based Summary'!O$2,
'Consolidated Prem and Adj'!$B:$B,"=*"&amp;'Employee Based Summary'!$B29,
'Consolidated Prem and Adj'!$A:$A,"=*"&amp;'Employee Based Summary'!$A29))</f>
        <v>98</v>
      </c>
      <c r="P29" s="13">
        <f t="shared" si="0"/>
        <v>107.47</v>
      </c>
    </row>
    <row r="30" spans="1:16" x14ac:dyDescent="0.15">
      <c r="A30" s="1" t="s">
        <v>138</v>
      </c>
      <c r="B30" s="1" t="s">
        <v>139</v>
      </c>
      <c r="C30" s="1" t="s">
        <v>140</v>
      </c>
      <c r="D30" s="1" t="s">
        <v>86</v>
      </c>
      <c r="E30" s="12">
        <f>IF($C30="",
SUMIFS('Consolidated Prem and Adj'!$H:$H,'Consolidated Prem and Adj'!$F:$F,"="&amp;
'Employee Based Summary'!E$2,'Consolidated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Summary'!E$2,'Consolidated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Summary'!E$2,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Summary'!E$2,
'Consolidated Prem and Adj'!$B:$B,"=*"&amp;'Employee Based Summary'!$B30,
'Consolidated Prem and Adj'!$A:$A,"=*"&amp;'Employee Based Summary'!$A30))</f>
        <v>0</v>
      </c>
      <c r="F30" s="12">
        <f>IF($C30="",
SUMIFS('Consolidated Prem and Adj'!$H:$H,'Consolidated Prem and Adj'!$F:$F,"="&amp;
'Employee Based Summary'!F$2,'Consolidated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Summary'!F$2,'Consolidated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Summary'!F$2,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Summary'!F$2,
'Consolidated Prem and Adj'!$B:$B,"=*"&amp;'Employee Based Summary'!$B30,
'Consolidated Prem and Adj'!$A:$A,"=*"&amp;'Employee Based Summary'!$A30))</f>
        <v>0</v>
      </c>
      <c r="G30" s="12">
        <f>IF($C30="",
SUMIFS('Consolidated Prem and Adj'!$H:$H,'Consolidated Prem and Adj'!$F:$F,"="&amp;
'Employee Based Summary'!G$2,'Consolidated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Summary'!G$2,'Consolidated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Summary'!G$2,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Summary'!G$2,
'Consolidated Prem and Adj'!$B:$B,"=*"&amp;'Employee Based Summary'!$B30,
'Consolidated Prem and Adj'!$A:$A,"=*"&amp;'Employee Based Summary'!$A30))</f>
        <v>0</v>
      </c>
      <c r="H30" s="12">
        <f>IF($C30="",
SUMIFS('Consolidated Prem and Adj'!$H:$H,'Consolidated Prem and Adj'!$F:$F,"="&amp;
'Employee Based Summary'!H$2,'Consolidated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Summary'!H$2,'Consolidated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Summary'!H$2,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Summary'!H$2,
'Consolidated Prem and Adj'!$B:$B,"=*"&amp;'Employee Based Summary'!$B30,
'Consolidated Prem and Adj'!$A:$A,"=*"&amp;'Employee Based Summary'!$A30))</f>
        <v>0</v>
      </c>
      <c r="I30" s="12">
        <f>IF($C30="",
SUMIFS('Consolidated Prem and Adj'!$H:$H,'Consolidated Prem and Adj'!$F:$F,"="&amp;
'Employee Based Summary'!I$2,'Consolidated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Summary'!I$2,'Consolidated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Summary'!I$2,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Summary'!I$2,
'Consolidated Prem and Adj'!$B:$B,"=*"&amp;'Employee Based Summary'!$B30,
'Consolidated Prem and Adj'!$A:$A,"=*"&amp;'Employee Based Summary'!$A30))</f>
        <v>8.4600000000000009</v>
      </c>
      <c r="J30" s="12">
        <f>IF($C30="",
SUMIFS('Consolidated Prem and Adj'!$H:$H,'Consolidated Prem and Adj'!$F:$F,"="&amp;
'Employee Based Summary'!J$2,'Consolidated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Summary'!J$2,'Consolidated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Summary'!J$2,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Summary'!J$2,
'Consolidated Prem and Adj'!$B:$B,"=*"&amp;'Employee Based Summary'!$B30,
'Consolidated Prem and Adj'!$A:$A,"=*"&amp;'Employee Based Summary'!$A30))</f>
        <v>5.94</v>
      </c>
      <c r="K30" s="12">
        <f>IF($C30="",
SUMIFS('Consolidated Prem and Adj'!$H:$H,'Consolidated Prem and Adj'!$F:$F,"="&amp;
'Employee Based Summary'!K$2,'Consolidated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Summary'!K$2,'Consolidated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Summary'!K$2,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Summary'!K$2,
'Consolidated Prem and Adj'!$B:$B,"=*"&amp;'Employee Based Summary'!$B30,
'Consolidated Prem and Adj'!$A:$A,"=*"&amp;'Employee Based Summary'!$A30))</f>
        <v>0</v>
      </c>
      <c r="L30" s="12">
        <f>IF($C30="",
SUMIFS('Consolidated Prem and Adj'!$H:$H,'Consolidated Prem and Adj'!$F:$F,"="&amp;
'Employee Based Summary'!L$2,'Consolidated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Summary'!L$2,'Consolidated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Summary'!L$2,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Summary'!L$2,
'Consolidated Prem and Adj'!$B:$B,"=*"&amp;'Employee Based Summary'!$B30,
'Consolidated Prem and Adj'!$A:$A,"=*"&amp;'Employee Based Summary'!$A30))</f>
        <v>0</v>
      </c>
      <c r="M30" s="12">
        <f>IF($C30="",
SUMIFS('Consolidated Prem and Adj'!$H:$H,'Consolidated Prem and Adj'!$F:$F,"="&amp;
'Employee Based Summary'!M$2,'Consolidated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Summary'!M$2,'Consolidated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Summary'!M$2,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Summary'!M$2,
'Consolidated Prem and Adj'!$B:$B,"=*"&amp;'Employee Based Summary'!$B30,
'Consolidated Prem and Adj'!$A:$A,"=*"&amp;'Employee Based Summary'!$A30))</f>
        <v>0</v>
      </c>
      <c r="N30" s="12">
        <f>IF($C30="",
SUMIFS('Consolidated Prem and Adj'!$H:$H,'Consolidated Prem and Adj'!$F:$F,"="&amp;
'Employee Based Summary'!N$2,'Consolidated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Summary'!N$2,'Consolidated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Summary'!N$2,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Summary'!N$2,
'Consolidated Prem and Adj'!$B:$B,"=*"&amp;'Employee Based Summary'!$B30,
'Consolidated Prem and Adj'!$A:$A,"=*"&amp;'Employee Based Summary'!$A30))</f>
        <v>0</v>
      </c>
      <c r="O30" s="12">
        <f>IF($C30="",
SUMIFS('Consolidated Prem and Adj'!$H:$H,'Consolidated Prem and Adj'!$F:$F,"="&amp;
'Employee Based Summary'!O$2,'Consolidated Prem and Adj'!$B:$B,"="&amp;
'Employee Based Summary'!$B30,'Consolidated Prem and Adj'!$A:$A,"="&amp;
'Employee Based Summary'!$A30,'Consolidated Prem and Adj'!$C:$C,"")
+SUMIFS('Consolidated Prem and Adj'!$I:$I,'Consolidated Prem and Adj'!$F:$F,"="&amp;
'Employee Based Summary'!O$2,'Consolidated Prem and Adj'!$B:$B,"="&amp;
'Employee Based Summary'!$B30,'Consolidated Prem and Adj'!$A:$A,"="&amp;
'Employee Based Summary'!$A30,'Consolidated Prem and Adj'!$C:$C,""),
SUMIFS('Consolidated Prem and Adj'!$H:$H,'Consolidated Prem and Adj'!$C:$C,"="&amp;$C30,
'Consolidated Prem and Adj'!$F:$F,"="&amp;'Employee Based Summary'!O$2,
'Consolidated Prem and Adj'!$B:$B,"=*"&amp;'Employee Based Summary'!$B30,
'Consolidated Prem and Adj'!$A:$A,"=*"&amp;'Employee Based Summary'!$A30)
+SUMIFS('Consolidated Prem and Adj'!$I:$I,'Consolidated Prem and Adj'!$C:$C,"="&amp;$C30,
'Consolidated Prem and Adj'!$F:$F,"="&amp;'Employee Based Summary'!O$2,
'Consolidated Prem and Adj'!$B:$B,"=*"&amp;'Employee Based Summary'!$B30,
'Consolidated Prem and Adj'!$A:$A,"=*"&amp;'Employee Based Summary'!$A30))</f>
        <v>103.5</v>
      </c>
      <c r="P30" s="13">
        <f t="shared" si="0"/>
        <v>117.9</v>
      </c>
    </row>
    <row r="31" spans="1:16" x14ac:dyDescent="0.15">
      <c r="A31" s="1" t="s">
        <v>141</v>
      </c>
      <c r="B31" s="1" t="s">
        <v>183</v>
      </c>
      <c r="C31" s="1" t="s">
        <v>142</v>
      </c>
      <c r="D31" s="1" t="s">
        <v>143</v>
      </c>
      <c r="E31" s="12">
        <f>IF($C31="",
SUMIFS('Consolidated Prem and Adj'!$H:$H,'Consolidated Prem and Adj'!$F:$F,"="&amp;
'Employee Based Summary'!E$2,'Consolidated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Summary'!E$2,'Consolidated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Summary'!E$2,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Summary'!E$2,
'Consolidated Prem and Adj'!$B:$B,"=*"&amp;'Employee Based Summary'!$B31,
'Consolidated Prem and Adj'!$A:$A,"=*"&amp;'Employee Based Summary'!$A31))</f>
        <v>0</v>
      </c>
      <c r="F31" s="12">
        <f>IF($C31="",
SUMIFS('Consolidated Prem and Adj'!$H:$H,'Consolidated Prem and Adj'!$F:$F,"="&amp;
'Employee Based Summary'!F$2,'Consolidated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Summary'!F$2,'Consolidated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Summary'!F$2,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Summary'!F$2,
'Consolidated Prem and Adj'!$B:$B,"=*"&amp;'Employee Based Summary'!$B31,
'Consolidated Prem and Adj'!$A:$A,"=*"&amp;'Employee Based Summary'!$A31))</f>
        <v>0</v>
      </c>
      <c r="G31" s="12">
        <f>IF($C31="",
SUMIFS('Consolidated Prem and Adj'!$H:$H,'Consolidated Prem and Adj'!$F:$F,"="&amp;
'Employee Based Summary'!G$2,'Consolidated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Summary'!G$2,'Consolidated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Summary'!G$2,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Summary'!G$2,
'Consolidated Prem and Adj'!$B:$B,"=*"&amp;'Employee Based Summary'!$B31,
'Consolidated Prem and Adj'!$A:$A,"=*"&amp;'Employee Based Summary'!$A31))</f>
        <v>0</v>
      </c>
      <c r="H31" s="12">
        <f>IF($C31="",
SUMIFS('Consolidated Prem and Adj'!$H:$H,'Consolidated Prem and Adj'!$F:$F,"="&amp;
'Employee Based Summary'!H$2,'Consolidated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Summary'!H$2,'Consolidated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Summary'!H$2,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Summary'!H$2,
'Consolidated Prem and Adj'!$B:$B,"=*"&amp;'Employee Based Summary'!$B31,
'Consolidated Prem and Adj'!$A:$A,"=*"&amp;'Employee Based Summary'!$A31))</f>
        <v>0</v>
      </c>
      <c r="I31" s="12">
        <f>IF($C31="",
SUMIFS('Consolidated Prem and Adj'!$H:$H,'Consolidated Prem and Adj'!$F:$F,"="&amp;
'Employee Based Summary'!I$2,'Consolidated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Summary'!I$2,'Consolidated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Summary'!I$2,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Summary'!I$2,
'Consolidated Prem and Adj'!$B:$B,"=*"&amp;'Employee Based Summary'!$B31,
'Consolidated Prem and Adj'!$A:$A,"=*"&amp;'Employee Based Summary'!$A31))</f>
        <v>0</v>
      </c>
      <c r="J31" s="12">
        <f>IF($C31="",
SUMIFS('Consolidated Prem and Adj'!$H:$H,'Consolidated Prem and Adj'!$F:$F,"="&amp;
'Employee Based Summary'!J$2,'Consolidated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Summary'!J$2,'Consolidated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Summary'!J$2,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Summary'!J$2,
'Consolidated Prem and Adj'!$B:$B,"=*"&amp;'Employee Based Summary'!$B31,
'Consolidated Prem and Adj'!$A:$A,"=*"&amp;'Employee Based Summary'!$A31))</f>
        <v>0</v>
      </c>
      <c r="K31" s="12">
        <f>IF($C31="",
SUMIFS('Consolidated Prem and Adj'!$H:$H,'Consolidated Prem and Adj'!$F:$F,"="&amp;
'Employee Based Summary'!K$2,'Consolidated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Summary'!K$2,'Consolidated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Summary'!K$2,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Summary'!K$2,
'Consolidated Prem and Adj'!$B:$B,"=*"&amp;'Employee Based Summary'!$B31,
'Consolidated Prem and Adj'!$A:$A,"=*"&amp;'Employee Based Summary'!$A31))</f>
        <v>0</v>
      </c>
      <c r="L31" s="12">
        <f>IF($C31="",
SUMIFS('Consolidated Prem and Adj'!$H:$H,'Consolidated Prem and Adj'!$F:$F,"="&amp;
'Employee Based Summary'!L$2,'Consolidated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Summary'!L$2,'Consolidated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Summary'!L$2,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Summary'!L$2,
'Consolidated Prem and Adj'!$B:$B,"=*"&amp;'Employee Based Summary'!$B31,
'Consolidated Prem and Adj'!$A:$A,"=*"&amp;'Employee Based Summary'!$A31))</f>
        <v>0</v>
      </c>
      <c r="M31" s="12">
        <f>IF($C31="",
SUMIFS('Consolidated Prem and Adj'!$H:$H,'Consolidated Prem and Adj'!$F:$F,"="&amp;
'Employee Based Summary'!M$2,'Consolidated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Summary'!M$2,'Consolidated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Summary'!M$2,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Summary'!M$2,
'Consolidated Prem and Adj'!$B:$B,"=*"&amp;'Employee Based Summary'!$B31,
'Consolidated Prem and Adj'!$A:$A,"=*"&amp;'Employee Based Summary'!$A31))</f>
        <v>0</v>
      </c>
      <c r="N31" s="12">
        <f>IF($C31="",
SUMIFS('Consolidated Prem and Adj'!$H:$H,'Consolidated Prem and Adj'!$F:$F,"="&amp;
'Employee Based Summary'!N$2,'Consolidated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Summary'!N$2,'Consolidated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Summary'!N$2,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Summary'!N$2,
'Consolidated Prem and Adj'!$B:$B,"=*"&amp;'Employee Based Summary'!$B31,
'Consolidated Prem and Adj'!$A:$A,"=*"&amp;'Employee Based Summary'!$A31))</f>
        <v>0</v>
      </c>
      <c r="O31" s="12">
        <f>IF($C31="",
SUMIFS('Consolidated Prem and Adj'!$H:$H,'Consolidated Prem and Adj'!$F:$F,"="&amp;
'Employee Based Summary'!O$2,'Consolidated Prem and Adj'!$B:$B,"="&amp;
'Employee Based Summary'!$B31,'Consolidated Prem and Adj'!$A:$A,"="&amp;
'Employee Based Summary'!$A31,'Consolidated Prem and Adj'!$C:$C,"")
+SUMIFS('Consolidated Prem and Adj'!$I:$I,'Consolidated Prem and Adj'!$F:$F,"="&amp;
'Employee Based Summary'!O$2,'Consolidated Prem and Adj'!$B:$B,"="&amp;
'Employee Based Summary'!$B31,'Consolidated Prem and Adj'!$A:$A,"="&amp;
'Employee Based Summary'!$A31,'Consolidated Prem and Adj'!$C:$C,""),
SUMIFS('Consolidated Prem and Adj'!$H:$H,'Consolidated Prem and Adj'!$C:$C,"="&amp;$C31,
'Consolidated Prem and Adj'!$F:$F,"="&amp;'Employee Based Summary'!O$2,
'Consolidated Prem and Adj'!$B:$B,"=*"&amp;'Employee Based Summary'!$B31,
'Consolidated Prem and Adj'!$A:$A,"=*"&amp;'Employee Based Summary'!$A31)
+SUMIFS('Consolidated Prem and Adj'!$I:$I,'Consolidated Prem and Adj'!$C:$C,"="&amp;$C31,
'Consolidated Prem and Adj'!$F:$F,"="&amp;'Employee Based Summary'!O$2,
'Consolidated Prem and Adj'!$B:$B,"=*"&amp;'Employee Based Summary'!$B31,
'Consolidated Prem and Adj'!$A:$A,"=*"&amp;'Employee Based Summary'!$A31))</f>
        <v>202.5</v>
      </c>
      <c r="P31" s="13">
        <f t="shared" si="0"/>
        <v>202.5</v>
      </c>
    </row>
    <row r="32" spans="1:16" x14ac:dyDescent="0.15">
      <c r="A32" s="1" t="s">
        <v>144</v>
      </c>
      <c r="B32" s="1" t="s">
        <v>145</v>
      </c>
      <c r="C32" s="1" t="s">
        <v>146</v>
      </c>
      <c r="D32" s="1" t="s">
        <v>93</v>
      </c>
      <c r="E32" s="12">
        <f>IF($C32="",
SUMIFS('Consolidated Prem and Adj'!$H:$H,'Consolidated Prem and Adj'!$F:$F,"="&amp;
'Employee Based Summary'!E$2,'Consolidated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Summary'!E$2,'Consolidated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Summary'!E$2,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Summary'!E$2,
'Consolidated Prem and Adj'!$B:$B,"=*"&amp;'Employee Based Summary'!$B32,
'Consolidated Prem and Adj'!$A:$A,"=*"&amp;'Employee Based Summary'!$A32))</f>
        <v>0</v>
      </c>
      <c r="F32" s="12">
        <f>IF($C32="",
SUMIFS('Consolidated Prem and Adj'!$H:$H,'Consolidated Prem and Adj'!$F:$F,"="&amp;
'Employee Based Summary'!F$2,'Consolidated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Summary'!F$2,'Consolidated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Summary'!F$2,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Summary'!F$2,
'Consolidated Prem and Adj'!$B:$B,"=*"&amp;'Employee Based Summary'!$B32,
'Consolidated Prem and Adj'!$A:$A,"=*"&amp;'Employee Based Summary'!$A32))</f>
        <v>0</v>
      </c>
      <c r="G32" s="12">
        <f>IF($C32="",
SUMIFS('Consolidated Prem and Adj'!$H:$H,'Consolidated Prem and Adj'!$F:$F,"="&amp;
'Employee Based Summary'!G$2,'Consolidated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Summary'!G$2,'Consolidated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Summary'!G$2,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Summary'!G$2,
'Consolidated Prem and Adj'!$B:$B,"=*"&amp;'Employee Based Summary'!$B32,
'Consolidated Prem and Adj'!$A:$A,"=*"&amp;'Employee Based Summary'!$A32))</f>
        <v>36.340000000000003</v>
      </c>
      <c r="H32" s="12">
        <f>IF($C32="",
SUMIFS('Consolidated Prem and Adj'!$H:$H,'Consolidated Prem and Adj'!$F:$F,"="&amp;
'Employee Based Summary'!H$2,'Consolidated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Summary'!H$2,'Consolidated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Summary'!H$2,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Summary'!H$2,
'Consolidated Prem and Adj'!$B:$B,"=*"&amp;'Employee Based Summary'!$B32,
'Consolidated Prem and Adj'!$A:$A,"=*"&amp;'Employee Based Summary'!$A32))</f>
        <v>0</v>
      </c>
      <c r="I32" s="12">
        <f>IF($C32="",
SUMIFS('Consolidated Prem and Adj'!$H:$H,'Consolidated Prem and Adj'!$F:$F,"="&amp;
'Employee Based Summary'!I$2,'Consolidated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Summary'!I$2,'Consolidated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Summary'!I$2,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Summary'!I$2,
'Consolidated Prem and Adj'!$B:$B,"=*"&amp;'Employee Based Summary'!$B32,
'Consolidated Prem and Adj'!$A:$A,"=*"&amp;'Employee Based Summary'!$A32))</f>
        <v>6.5</v>
      </c>
      <c r="J32" s="12">
        <f>IF($C32="",
SUMIFS('Consolidated Prem and Adj'!$H:$H,'Consolidated Prem and Adj'!$F:$F,"="&amp;
'Employee Based Summary'!J$2,'Consolidated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Summary'!J$2,'Consolidated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Summary'!J$2,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Summary'!J$2,
'Consolidated Prem and Adj'!$B:$B,"=*"&amp;'Employee Based Summary'!$B32,
'Consolidated Prem and Adj'!$A:$A,"=*"&amp;'Employee Based Summary'!$A32))</f>
        <v>2.97</v>
      </c>
      <c r="K32" s="12">
        <f>IF($C32="",
SUMIFS('Consolidated Prem and Adj'!$H:$H,'Consolidated Prem and Adj'!$F:$F,"="&amp;
'Employee Based Summary'!K$2,'Consolidated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Summary'!K$2,'Consolidated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Summary'!K$2,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Summary'!K$2,
'Consolidated Prem and Adj'!$B:$B,"=*"&amp;'Employee Based Summary'!$B32,
'Consolidated Prem and Adj'!$A:$A,"=*"&amp;'Employee Based Summary'!$A32))</f>
        <v>1187.6199999999999</v>
      </c>
      <c r="L32" s="12">
        <f>IF($C32="",
SUMIFS('Consolidated Prem and Adj'!$H:$H,'Consolidated Prem and Adj'!$F:$F,"="&amp;
'Employee Based Summary'!L$2,'Consolidated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Summary'!L$2,'Consolidated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Summary'!L$2,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Summary'!L$2,
'Consolidated Prem and Adj'!$B:$B,"=*"&amp;'Employee Based Summary'!$B32,
'Consolidated Prem and Adj'!$A:$A,"=*"&amp;'Employee Based Summary'!$A32))</f>
        <v>0</v>
      </c>
      <c r="M32" s="12">
        <f>IF($C32="",
SUMIFS('Consolidated Prem and Adj'!$H:$H,'Consolidated Prem and Adj'!$F:$F,"="&amp;
'Employee Based Summary'!M$2,'Consolidated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Summary'!M$2,'Consolidated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Summary'!M$2,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Summary'!M$2,
'Consolidated Prem and Adj'!$B:$B,"=*"&amp;'Employee Based Summary'!$B32,
'Consolidated Prem and Adj'!$A:$A,"=*"&amp;'Employee Based Summary'!$A32))</f>
        <v>15.45</v>
      </c>
      <c r="N32" s="12">
        <f>IF($C32="",
SUMIFS('Consolidated Prem and Adj'!$H:$H,'Consolidated Prem and Adj'!$F:$F,"="&amp;
'Employee Based Summary'!N$2,'Consolidated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Summary'!N$2,'Consolidated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Summary'!N$2,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Summary'!N$2,
'Consolidated Prem and Adj'!$B:$B,"=*"&amp;'Employee Based Summary'!$B32,
'Consolidated Prem and Adj'!$A:$A,"=*"&amp;'Employee Based Summary'!$A32))</f>
        <v>0</v>
      </c>
      <c r="O32" s="12">
        <f>IF($C32="",
SUMIFS('Consolidated Prem and Adj'!$H:$H,'Consolidated Prem and Adj'!$F:$F,"="&amp;
'Employee Based Summary'!O$2,'Consolidated Prem and Adj'!$B:$B,"="&amp;
'Employee Based Summary'!$B32,'Consolidated Prem and Adj'!$A:$A,"="&amp;
'Employee Based Summary'!$A32,'Consolidated Prem and Adj'!$C:$C,"")
+SUMIFS('Consolidated Prem and Adj'!$I:$I,'Consolidated Prem and Adj'!$F:$F,"="&amp;
'Employee Based Summary'!O$2,'Consolidated Prem and Adj'!$B:$B,"="&amp;
'Employee Based Summary'!$B32,'Consolidated Prem and Adj'!$A:$A,"="&amp;
'Employee Based Summary'!$A32,'Consolidated Prem and Adj'!$C:$C,""),
SUMIFS('Consolidated Prem and Adj'!$H:$H,'Consolidated Prem and Adj'!$C:$C,"="&amp;$C32,
'Consolidated Prem and Adj'!$F:$F,"="&amp;'Employee Based Summary'!O$2,
'Consolidated Prem and Adj'!$B:$B,"=*"&amp;'Employee Based Summary'!$B32,
'Consolidated Prem and Adj'!$A:$A,"=*"&amp;'Employee Based Summary'!$A32)
+SUMIFS('Consolidated Prem and Adj'!$I:$I,'Consolidated Prem and Adj'!$C:$C,"="&amp;$C32,
'Consolidated Prem and Adj'!$F:$F,"="&amp;'Employee Based Summary'!O$2,
'Consolidated Prem and Adj'!$B:$B,"=*"&amp;'Employee Based Summary'!$B32,
'Consolidated Prem and Adj'!$A:$A,"=*"&amp;'Employee Based Summary'!$A32))</f>
        <v>109</v>
      </c>
      <c r="P32" s="13">
        <f t="shared" si="0"/>
        <v>1357.8799999999999</v>
      </c>
    </row>
    <row r="33" spans="1:16" x14ac:dyDescent="0.15">
      <c r="A33" s="1" t="s">
        <v>184</v>
      </c>
      <c r="B33" s="1" t="s">
        <v>147</v>
      </c>
      <c r="C33" s="1" t="s">
        <v>148</v>
      </c>
      <c r="D33" s="1" t="s">
        <v>93</v>
      </c>
      <c r="E33" s="12">
        <f>IF($C33="",
SUMIFS('Consolidated Prem and Adj'!$H:$H,'Consolidated Prem and Adj'!$F:$F,"="&amp;
'Employee Based Summary'!E$2,'Consolidated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Summary'!E$2,'Consolidated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Summary'!E$2,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Summary'!E$2,
'Consolidated Prem and Adj'!$B:$B,"=*"&amp;'Employee Based Summary'!$B33,
'Consolidated Prem and Adj'!$A:$A,"=*"&amp;'Employee Based Summary'!$A33))</f>
        <v>0</v>
      </c>
      <c r="F33" s="12">
        <f>IF($C33="",
SUMIFS('Consolidated Prem and Adj'!$H:$H,'Consolidated Prem and Adj'!$F:$F,"="&amp;
'Employee Based Summary'!F$2,'Consolidated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Summary'!F$2,'Consolidated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Summary'!F$2,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Summary'!F$2,
'Consolidated Prem and Adj'!$B:$B,"=*"&amp;'Employee Based Summary'!$B33,
'Consolidated Prem and Adj'!$A:$A,"=*"&amp;'Employee Based Summary'!$A33))</f>
        <v>30.44</v>
      </c>
      <c r="G33" s="12">
        <f>IF($C33="",
SUMIFS('Consolidated Prem and Adj'!$H:$H,'Consolidated Prem and Adj'!$F:$F,"="&amp;
'Employee Based Summary'!G$2,'Consolidated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Summary'!G$2,'Consolidated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Summary'!G$2,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Summary'!G$2,
'Consolidated Prem and Adj'!$B:$B,"=*"&amp;'Employee Based Summary'!$B33,
'Consolidated Prem and Adj'!$A:$A,"=*"&amp;'Employee Based Summary'!$A33))</f>
        <v>87.99</v>
      </c>
      <c r="H33" s="12">
        <f>IF($C33="",
SUMIFS('Consolidated Prem and Adj'!$H:$H,'Consolidated Prem and Adj'!$F:$F,"="&amp;
'Employee Based Summary'!H$2,'Consolidated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Summary'!H$2,'Consolidated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Summary'!H$2,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Summary'!H$2,
'Consolidated Prem and Adj'!$B:$B,"=*"&amp;'Employee Based Summary'!$B33,
'Consolidated Prem and Adj'!$A:$A,"=*"&amp;'Employee Based Summary'!$A33))</f>
        <v>0</v>
      </c>
      <c r="I33" s="12">
        <f>IF($C33="",
SUMIFS('Consolidated Prem and Adj'!$H:$H,'Consolidated Prem and Adj'!$F:$F,"="&amp;
'Employee Based Summary'!I$2,'Consolidated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Summary'!I$2,'Consolidated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Summary'!I$2,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Summary'!I$2,
'Consolidated Prem and Adj'!$B:$B,"=*"&amp;'Employee Based Summary'!$B33,
'Consolidated Prem and Adj'!$A:$A,"=*"&amp;'Employee Based Summary'!$A33))</f>
        <v>6.5</v>
      </c>
      <c r="J33" s="12">
        <f>IF($C33="",
SUMIFS('Consolidated Prem and Adj'!$H:$H,'Consolidated Prem and Adj'!$F:$F,"="&amp;
'Employee Based Summary'!J$2,'Consolidated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Summary'!J$2,'Consolidated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Summary'!J$2,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Summary'!J$2,
'Consolidated Prem and Adj'!$B:$B,"=*"&amp;'Employee Based Summary'!$B33,
'Consolidated Prem and Adj'!$A:$A,"=*"&amp;'Employee Based Summary'!$A33))</f>
        <v>2.97</v>
      </c>
      <c r="K33" s="12">
        <f>IF($C33="",
SUMIFS('Consolidated Prem and Adj'!$H:$H,'Consolidated Prem and Adj'!$F:$F,"="&amp;
'Employee Based Summary'!K$2,'Consolidated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Summary'!K$2,'Consolidated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Summary'!K$2,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Summary'!K$2,
'Consolidated Prem and Adj'!$B:$B,"=*"&amp;'Employee Based Summary'!$B33,
'Consolidated Prem and Adj'!$A:$A,"=*"&amp;'Employee Based Summary'!$A33))</f>
        <v>1843.38</v>
      </c>
      <c r="L33" s="12">
        <f>IF($C33="",
SUMIFS('Consolidated Prem and Adj'!$H:$H,'Consolidated Prem and Adj'!$F:$F,"="&amp;
'Employee Based Summary'!L$2,'Consolidated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Summary'!L$2,'Consolidated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Summary'!L$2,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Summary'!L$2,
'Consolidated Prem and Adj'!$B:$B,"=*"&amp;'Employee Based Summary'!$B33,
'Consolidated Prem and Adj'!$A:$A,"=*"&amp;'Employee Based Summary'!$A33))</f>
        <v>0</v>
      </c>
      <c r="M33" s="12">
        <f>IF($C33="",
SUMIFS('Consolidated Prem and Adj'!$H:$H,'Consolidated Prem and Adj'!$F:$F,"="&amp;
'Employee Based Summary'!M$2,'Consolidated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Summary'!M$2,'Consolidated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Summary'!M$2,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Summary'!M$2,
'Consolidated Prem and Adj'!$B:$B,"=*"&amp;'Employee Based Summary'!$B33,
'Consolidated Prem and Adj'!$A:$A,"=*"&amp;'Employee Based Summary'!$A33))</f>
        <v>7.71</v>
      </c>
      <c r="N33" s="12">
        <f>IF($C33="",
SUMIFS('Consolidated Prem and Adj'!$H:$H,'Consolidated Prem and Adj'!$F:$F,"="&amp;
'Employee Based Summary'!N$2,'Consolidated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Summary'!N$2,'Consolidated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Summary'!N$2,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Summary'!N$2,
'Consolidated Prem and Adj'!$B:$B,"=*"&amp;'Employee Based Summary'!$B33,
'Consolidated Prem and Adj'!$A:$A,"=*"&amp;'Employee Based Summary'!$A33))</f>
        <v>46.26</v>
      </c>
      <c r="O33" s="12">
        <f>IF($C33="",
SUMIFS('Consolidated Prem and Adj'!$H:$H,'Consolidated Prem and Adj'!$F:$F,"="&amp;
'Employee Based Summary'!O$2,'Consolidated Prem and Adj'!$B:$B,"="&amp;
'Employee Based Summary'!$B33,'Consolidated Prem and Adj'!$A:$A,"="&amp;
'Employee Based Summary'!$A33,'Consolidated Prem and Adj'!$C:$C,"")
+SUMIFS('Consolidated Prem and Adj'!$I:$I,'Consolidated Prem and Adj'!$F:$F,"="&amp;
'Employee Based Summary'!O$2,'Consolidated Prem and Adj'!$B:$B,"="&amp;
'Employee Based Summary'!$B33,'Consolidated Prem and Adj'!$A:$A,"="&amp;
'Employee Based Summary'!$A33,'Consolidated Prem and Adj'!$C:$C,""),
SUMIFS('Consolidated Prem and Adj'!$H:$H,'Consolidated Prem and Adj'!$C:$C,"="&amp;$C33,
'Consolidated Prem and Adj'!$F:$F,"="&amp;'Employee Based Summary'!O$2,
'Consolidated Prem and Adj'!$B:$B,"=*"&amp;'Employee Based Summary'!$B33,
'Consolidated Prem and Adj'!$A:$A,"=*"&amp;'Employee Based Summary'!$A33)
+SUMIFS('Consolidated Prem and Adj'!$I:$I,'Consolidated Prem and Adj'!$C:$C,"="&amp;$C33,
'Consolidated Prem and Adj'!$F:$F,"="&amp;'Employee Based Summary'!O$2,
'Consolidated Prem and Adj'!$B:$B,"=*"&amp;'Employee Based Summary'!$B33,
'Consolidated Prem and Adj'!$A:$A,"=*"&amp;'Employee Based Summary'!$A33))</f>
        <v>164</v>
      </c>
      <c r="P33" s="13">
        <f t="shared" si="0"/>
        <v>2189.25</v>
      </c>
    </row>
    <row r="34" spans="1:16" x14ac:dyDescent="0.15">
      <c r="A34" s="1" t="s">
        <v>149</v>
      </c>
      <c r="B34" s="1" t="s">
        <v>150</v>
      </c>
      <c r="C34" s="1" t="s">
        <v>151</v>
      </c>
      <c r="D34" s="1" t="s">
        <v>152</v>
      </c>
      <c r="E34" s="12">
        <f>IF($C34="",
SUMIFS('Consolidated Prem and Adj'!$H:$H,'Consolidated Prem and Adj'!$F:$F,"="&amp;
'Employee Based Summary'!E$2,'Consolidated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Summary'!E$2,'Consolidated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Summary'!E$2,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Summary'!E$2,
'Consolidated Prem and Adj'!$B:$B,"=*"&amp;'Employee Based Summary'!$B34,
'Consolidated Prem and Adj'!$A:$A,"=*"&amp;'Employee Based Summary'!$A34))</f>
        <v>0</v>
      </c>
      <c r="F34" s="12">
        <f>IF($C34="",
SUMIFS('Consolidated Prem and Adj'!$H:$H,'Consolidated Prem and Adj'!$F:$F,"="&amp;
'Employee Based Summary'!F$2,'Consolidated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Summary'!F$2,'Consolidated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Summary'!F$2,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Summary'!F$2,
'Consolidated Prem and Adj'!$B:$B,"=*"&amp;'Employee Based Summary'!$B34,
'Consolidated Prem and Adj'!$A:$A,"=*"&amp;'Employee Based Summary'!$A34))</f>
        <v>16.12</v>
      </c>
      <c r="G34" s="12">
        <f>IF($C34="",
SUMIFS('Consolidated Prem and Adj'!$H:$H,'Consolidated Prem and Adj'!$F:$F,"="&amp;
'Employee Based Summary'!G$2,'Consolidated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Summary'!G$2,'Consolidated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Summary'!G$2,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Summary'!G$2,
'Consolidated Prem and Adj'!$B:$B,"=*"&amp;'Employee Based Summary'!$B34,
'Consolidated Prem and Adj'!$A:$A,"=*"&amp;'Employee Based Summary'!$A34))</f>
        <v>0</v>
      </c>
      <c r="H34" s="12">
        <f>IF($C34="",
SUMIFS('Consolidated Prem and Adj'!$H:$H,'Consolidated Prem and Adj'!$F:$F,"="&amp;
'Employee Based Summary'!H$2,'Consolidated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Summary'!H$2,'Consolidated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Summary'!H$2,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Summary'!H$2,
'Consolidated Prem and Adj'!$B:$B,"=*"&amp;'Employee Based Summary'!$B34,
'Consolidated Prem and Adj'!$A:$A,"=*"&amp;'Employee Based Summary'!$A34))</f>
        <v>0</v>
      </c>
      <c r="I34" s="12">
        <f>IF($C34="",
SUMIFS('Consolidated Prem and Adj'!$H:$H,'Consolidated Prem and Adj'!$F:$F,"="&amp;
'Employee Based Summary'!I$2,'Consolidated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Summary'!I$2,'Consolidated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Summary'!I$2,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Summary'!I$2,
'Consolidated Prem and Adj'!$B:$B,"=*"&amp;'Employee Based Summary'!$B34,
'Consolidated Prem and Adj'!$A:$A,"=*"&amp;'Employee Based Summary'!$A34))</f>
        <v>6.5</v>
      </c>
      <c r="J34" s="12">
        <f>IF($C34="",
SUMIFS('Consolidated Prem and Adj'!$H:$H,'Consolidated Prem and Adj'!$F:$F,"="&amp;
'Employee Based Summary'!J$2,'Consolidated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Summary'!J$2,'Consolidated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Summary'!J$2,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Summary'!J$2,
'Consolidated Prem and Adj'!$B:$B,"=*"&amp;'Employee Based Summary'!$B34,
'Consolidated Prem and Adj'!$A:$A,"=*"&amp;'Employee Based Summary'!$A34))</f>
        <v>2.97</v>
      </c>
      <c r="K34" s="12">
        <f>IF($C34="",
SUMIFS('Consolidated Prem and Adj'!$H:$H,'Consolidated Prem and Adj'!$F:$F,"="&amp;
'Employee Based Summary'!K$2,'Consolidated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Summary'!K$2,'Consolidated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Summary'!K$2,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Summary'!K$2,
'Consolidated Prem and Adj'!$B:$B,"=*"&amp;'Employee Based Summary'!$B34,
'Consolidated Prem and Adj'!$A:$A,"=*"&amp;'Employee Based Summary'!$A34))</f>
        <v>861.41</v>
      </c>
      <c r="L34" s="12">
        <f>IF($C34="",
SUMIFS('Consolidated Prem and Adj'!$H:$H,'Consolidated Prem and Adj'!$F:$F,"="&amp;
'Employee Based Summary'!L$2,'Consolidated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Summary'!L$2,'Consolidated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Summary'!L$2,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Summary'!L$2,
'Consolidated Prem and Adj'!$B:$B,"=*"&amp;'Employee Based Summary'!$B34,
'Consolidated Prem and Adj'!$A:$A,"=*"&amp;'Employee Based Summary'!$A34))</f>
        <v>0</v>
      </c>
      <c r="M34" s="12">
        <f>IF($C34="",
SUMIFS('Consolidated Prem and Adj'!$H:$H,'Consolidated Prem and Adj'!$F:$F,"="&amp;
'Employee Based Summary'!M$2,'Consolidated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Summary'!M$2,'Consolidated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Summary'!M$2,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Summary'!M$2,
'Consolidated Prem and Adj'!$B:$B,"=*"&amp;'Employee Based Summary'!$B34,
'Consolidated Prem and Adj'!$A:$A,"=*"&amp;'Employee Based Summary'!$A34))</f>
        <v>7.71</v>
      </c>
      <c r="N34" s="12">
        <f>IF($C34="",
SUMIFS('Consolidated Prem and Adj'!$H:$H,'Consolidated Prem and Adj'!$F:$F,"="&amp;
'Employee Based Summary'!N$2,'Consolidated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Summary'!N$2,'Consolidated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Summary'!N$2,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Summary'!N$2,
'Consolidated Prem and Adj'!$B:$B,"=*"&amp;'Employee Based Summary'!$B34,
'Consolidated Prem and Adj'!$A:$A,"=*"&amp;'Employee Based Summary'!$A34))</f>
        <v>6.09</v>
      </c>
      <c r="O34" s="12">
        <f>IF($C34="",
SUMIFS('Consolidated Prem and Adj'!$H:$H,'Consolidated Prem and Adj'!$F:$F,"="&amp;
'Employee Based Summary'!O$2,'Consolidated Prem and Adj'!$B:$B,"="&amp;
'Employee Based Summary'!$B34,'Consolidated Prem and Adj'!$A:$A,"="&amp;
'Employee Based Summary'!$A34,'Consolidated Prem and Adj'!$C:$C,"")
+SUMIFS('Consolidated Prem and Adj'!$I:$I,'Consolidated Prem and Adj'!$F:$F,"="&amp;
'Employee Based Summary'!O$2,'Consolidated Prem and Adj'!$B:$B,"="&amp;
'Employee Based Summary'!$B34,'Consolidated Prem and Adj'!$A:$A,"="&amp;
'Employee Based Summary'!$A34,'Consolidated Prem and Adj'!$C:$C,""),
SUMIFS('Consolidated Prem and Adj'!$H:$H,'Consolidated Prem and Adj'!$C:$C,"="&amp;$C34,
'Consolidated Prem and Adj'!$F:$F,"="&amp;'Employee Based Summary'!O$2,
'Consolidated Prem and Adj'!$B:$B,"=*"&amp;'Employee Based Summary'!$B34,
'Consolidated Prem and Adj'!$A:$A,"=*"&amp;'Employee Based Summary'!$A34)
+SUMIFS('Consolidated Prem and Adj'!$I:$I,'Consolidated Prem and Adj'!$C:$C,"="&amp;$C34,
'Consolidated Prem and Adj'!$F:$F,"="&amp;'Employee Based Summary'!O$2,
'Consolidated Prem and Adj'!$B:$B,"=*"&amp;'Employee Based Summary'!$B34,
'Consolidated Prem and Adj'!$A:$A,"=*"&amp;'Employee Based Summary'!$A34))</f>
        <v>114.5</v>
      </c>
      <c r="P34" s="13">
        <f t="shared" si="0"/>
        <v>1015.3000000000001</v>
      </c>
    </row>
    <row r="35" spans="1:16" x14ac:dyDescent="0.15">
      <c r="A35" s="1" t="s">
        <v>153</v>
      </c>
      <c r="B35" s="1" t="s">
        <v>154</v>
      </c>
      <c r="C35" s="1" t="s">
        <v>155</v>
      </c>
      <c r="D35" s="1" t="s">
        <v>102</v>
      </c>
      <c r="E35" s="12">
        <f>IF($C35="",
SUMIFS('Consolidated Prem and Adj'!$H:$H,'Consolidated Prem and Adj'!$F:$F,"="&amp;
'Employee Based Summary'!E$2,'Consolidated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Summary'!E$2,'Consolidated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Summary'!E$2,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Summary'!E$2,
'Consolidated Prem and Adj'!$B:$B,"=*"&amp;'Employee Based Summary'!$B35,
'Consolidated Prem and Adj'!$A:$A,"=*"&amp;'Employee Based Summary'!$A35))</f>
        <v>0</v>
      </c>
      <c r="F35" s="12">
        <f>IF($C35="",
SUMIFS('Consolidated Prem and Adj'!$H:$H,'Consolidated Prem and Adj'!$F:$F,"="&amp;
'Employee Based Summary'!F$2,'Consolidated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Summary'!F$2,'Consolidated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Summary'!F$2,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Summary'!F$2,
'Consolidated Prem and Adj'!$B:$B,"=*"&amp;'Employee Based Summary'!$B35,
'Consolidated Prem and Adj'!$A:$A,"=*"&amp;'Employee Based Summary'!$A35))</f>
        <v>0</v>
      </c>
      <c r="G35" s="12">
        <f>IF($C35="",
SUMIFS('Consolidated Prem and Adj'!$H:$H,'Consolidated Prem and Adj'!$F:$F,"="&amp;
'Employee Based Summary'!G$2,'Consolidated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Summary'!G$2,'Consolidated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Summary'!G$2,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Summary'!G$2,
'Consolidated Prem and Adj'!$B:$B,"=*"&amp;'Employee Based Summary'!$B35,
'Consolidated Prem and Adj'!$A:$A,"=*"&amp;'Employee Based Summary'!$A35))</f>
        <v>87.99</v>
      </c>
      <c r="H35" s="12">
        <f>IF($C35="",
SUMIFS('Consolidated Prem and Adj'!$H:$H,'Consolidated Prem and Adj'!$F:$F,"="&amp;
'Employee Based Summary'!H$2,'Consolidated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Summary'!H$2,'Consolidated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Summary'!H$2,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Summary'!H$2,
'Consolidated Prem and Adj'!$B:$B,"=*"&amp;'Employee Based Summary'!$B35,
'Consolidated Prem and Adj'!$A:$A,"=*"&amp;'Employee Based Summary'!$A35))</f>
        <v>0</v>
      </c>
      <c r="I35" s="12">
        <f>IF($C35="",
SUMIFS('Consolidated Prem and Adj'!$H:$H,'Consolidated Prem and Adj'!$F:$F,"="&amp;
'Employee Based Summary'!I$2,'Consolidated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Summary'!I$2,'Consolidated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Summary'!I$2,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Summary'!I$2,
'Consolidated Prem and Adj'!$B:$B,"=*"&amp;'Employee Based Summary'!$B35,
'Consolidated Prem and Adj'!$A:$A,"=*"&amp;'Employee Based Summary'!$A35))</f>
        <v>6.5</v>
      </c>
      <c r="J35" s="12">
        <f>IF($C35="",
SUMIFS('Consolidated Prem and Adj'!$H:$H,'Consolidated Prem and Adj'!$F:$F,"="&amp;
'Employee Based Summary'!J$2,'Consolidated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Summary'!J$2,'Consolidated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Summary'!J$2,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Summary'!J$2,
'Consolidated Prem and Adj'!$B:$B,"=*"&amp;'Employee Based Summary'!$B35,
'Consolidated Prem and Adj'!$A:$A,"=*"&amp;'Employee Based Summary'!$A35))</f>
        <v>2.97</v>
      </c>
      <c r="K35" s="12">
        <f>IF($C35="",
SUMIFS('Consolidated Prem and Adj'!$H:$H,'Consolidated Prem and Adj'!$F:$F,"="&amp;
'Employee Based Summary'!K$2,'Consolidated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Summary'!K$2,'Consolidated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Summary'!K$2,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Summary'!K$2,
'Consolidated Prem and Adj'!$B:$B,"=*"&amp;'Employee Based Summary'!$B35,
'Consolidated Prem and Adj'!$A:$A,"=*"&amp;'Employee Based Summary'!$A35))</f>
        <v>0</v>
      </c>
      <c r="L35" s="12">
        <f>IF($C35="",
SUMIFS('Consolidated Prem and Adj'!$H:$H,'Consolidated Prem and Adj'!$F:$F,"="&amp;
'Employee Based Summary'!L$2,'Consolidated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Summary'!L$2,'Consolidated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Summary'!L$2,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Summary'!L$2,
'Consolidated Prem and Adj'!$B:$B,"=*"&amp;'Employee Based Summary'!$B35,
'Consolidated Prem and Adj'!$A:$A,"=*"&amp;'Employee Based Summary'!$A35))</f>
        <v>0</v>
      </c>
      <c r="M35" s="12">
        <f>IF($C35="",
SUMIFS('Consolidated Prem and Adj'!$H:$H,'Consolidated Prem and Adj'!$F:$F,"="&amp;
'Employee Based Summary'!M$2,'Consolidated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Summary'!M$2,'Consolidated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Summary'!M$2,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Summary'!M$2,
'Consolidated Prem and Adj'!$B:$B,"=*"&amp;'Employee Based Summary'!$B35,
'Consolidated Prem and Adj'!$A:$A,"=*"&amp;'Employee Based Summary'!$A35))</f>
        <v>7.71</v>
      </c>
      <c r="N35" s="12">
        <f>IF($C35="",
SUMIFS('Consolidated Prem and Adj'!$H:$H,'Consolidated Prem and Adj'!$F:$F,"="&amp;
'Employee Based Summary'!N$2,'Consolidated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Summary'!N$2,'Consolidated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Summary'!N$2,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Summary'!N$2,
'Consolidated Prem and Adj'!$B:$B,"=*"&amp;'Employee Based Summary'!$B35,
'Consolidated Prem and Adj'!$A:$A,"=*"&amp;'Employee Based Summary'!$A35))</f>
        <v>0</v>
      </c>
      <c r="O35" s="12">
        <f>IF($C35="",
SUMIFS('Consolidated Prem and Adj'!$H:$H,'Consolidated Prem and Adj'!$F:$F,"="&amp;
'Employee Based Summary'!O$2,'Consolidated Prem and Adj'!$B:$B,"="&amp;
'Employee Based Summary'!$B35,'Consolidated Prem and Adj'!$A:$A,"="&amp;
'Employee Based Summary'!$A35,'Consolidated Prem and Adj'!$C:$C,"")
+SUMIFS('Consolidated Prem and Adj'!$I:$I,'Consolidated Prem and Adj'!$F:$F,"="&amp;
'Employee Based Summary'!O$2,'Consolidated Prem and Adj'!$B:$B,"="&amp;
'Employee Based Summary'!$B35,'Consolidated Prem and Adj'!$A:$A,"="&amp;
'Employee Based Summary'!$A35,'Consolidated Prem and Adj'!$C:$C,""),
SUMIFS('Consolidated Prem and Adj'!$H:$H,'Consolidated Prem and Adj'!$C:$C,"="&amp;$C35,
'Consolidated Prem and Adj'!$F:$F,"="&amp;'Employee Based Summary'!O$2,
'Consolidated Prem and Adj'!$B:$B,"=*"&amp;'Employee Based Summary'!$B35,
'Consolidated Prem and Adj'!$A:$A,"=*"&amp;'Employee Based Summary'!$A35)
+SUMIFS('Consolidated Prem and Adj'!$I:$I,'Consolidated Prem and Adj'!$C:$C,"="&amp;$C35,
'Consolidated Prem and Adj'!$F:$F,"="&amp;'Employee Based Summary'!O$2,
'Consolidated Prem and Adj'!$B:$B,"=*"&amp;'Employee Based Summary'!$B35,
'Consolidated Prem and Adj'!$A:$A,"=*"&amp;'Employee Based Summary'!$A35))</f>
        <v>208</v>
      </c>
      <c r="P35" s="13">
        <f t="shared" si="0"/>
        <v>313.16999999999996</v>
      </c>
    </row>
    <row r="36" spans="1:16" x14ac:dyDescent="0.15">
      <c r="A36" s="1" t="s">
        <v>156</v>
      </c>
      <c r="B36" s="1" t="s">
        <v>157</v>
      </c>
      <c r="C36" s="1" t="s">
        <v>158</v>
      </c>
      <c r="D36" s="1" t="s">
        <v>159</v>
      </c>
      <c r="E36" s="12">
        <f>IF($C36="",
SUMIFS('Consolidated Prem and Adj'!$H:$H,'Consolidated Prem and Adj'!$F:$F,"="&amp;
'Employee Based Summary'!E$2,'Consolidated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Summary'!E$2,'Consolidated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Summary'!E$2,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Summary'!E$2,
'Consolidated Prem and Adj'!$B:$B,"=*"&amp;'Employee Based Summary'!$B36,
'Consolidated Prem and Adj'!$A:$A,"=*"&amp;'Employee Based Summary'!$A36))</f>
        <v>0</v>
      </c>
      <c r="F36" s="12">
        <f>IF($C36="",
SUMIFS('Consolidated Prem and Adj'!$H:$H,'Consolidated Prem and Adj'!$F:$F,"="&amp;
'Employee Based Summary'!F$2,'Consolidated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Summary'!F$2,'Consolidated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Summary'!F$2,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Summary'!F$2,
'Consolidated Prem and Adj'!$B:$B,"=*"&amp;'Employee Based Summary'!$B36,
'Consolidated Prem and Adj'!$A:$A,"=*"&amp;'Employee Based Summary'!$A36))</f>
        <v>0</v>
      </c>
      <c r="G36" s="12">
        <f>IF($C36="",
SUMIFS('Consolidated Prem and Adj'!$H:$H,'Consolidated Prem and Adj'!$F:$F,"="&amp;
'Employee Based Summary'!G$2,'Consolidated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Summary'!G$2,'Consolidated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Summary'!G$2,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Summary'!G$2,
'Consolidated Prem and Adj'!$B:$B,"=*"&amp;'Employee Based Summary'!$B36,
'Consolidated Prem and Adj'!$A:$A,"=*"&amp;'Employee Based Summary'!$A36))</f>
        <v>44.01</v>
      </c>
      <c r="H36" s="12">
        <f>IF($C36="",
SUMIFS('Consolidated Prem and Adj'!$H:$H,'Consolidated Prem and Adj'!$F:$F,"="&amp;
'Employee Based Summary'!H$2,'Consolidated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Summary'!H$2,'Consolidated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Summary'!H$2,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Summary'!H$2,
'Consolidated Prem and Adj'!$B:$B,"=*"&amp;'Employee Based Summary'!$B36,
'Consolidated Prem and Adj'!$A:$A,"=*"&amp;'Employee Based Summary'!$A36))</f>
        <v>0</v>
      </c>
      <c r="I36" s="12">
        <f>IF($C36="",
SUMIFS('Consolidated Prem and Adj'!$H:$H,'Consolidated Prem and Adj'!$F:$F,"="&amp;
'Employee Based Summary'!I$2,'Consolidated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Summary'!I$2,'Consolidated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Summary'!I$2,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Summary'!I$2,
'Consolidated Prem and Adj'!$B:$B,"=*"&amp;'Employee Based Summary'!$B36,
'Consolidated Prem and Adj'!$A:$A,"=*"&amp;'Employee Based Summary'!$A36))</f>
        <v>-6.5</v>
      </c>
      <c r="J36" s="12">
        <f>IF($C36="",
SUMIFS('Consolidated Prem and Adj'!$H:$H,'Consolidated Prem and Adj'!$F:$F,"="&amp;
'Employee Based Summary'!J$2,'Consolidated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Summary'!J$2,'Consolidated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Summary'!J$2,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Summary'!J$2,
'Consolidated Prem and Adj'!$B:$B,"=*"&amp;'Employee Based Summary'!$B36,
'Consolidated Prem and Adj'!$A:$A,"=*"&amp;'Employee Based Summary'!$A36))</f>
        <v>-2.97</v>
      </c>
      <c r="K36" s="12">
        <f>IF($C36="",
SUMIFS('Consolidated Prem and Adj'!$H:$H,'Consolidated Prem and Adj'!$F:$F,"="&amp;
'Employee Based Summary'!K$2,'Consolidated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Summary'!K$2,'Consolidated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Summary'!K$2,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Summary'!K$2,
'Consolidated Prem and Adj'!$B:$B,"=*"&amp;'Employee Based Summary'!$B36,
'Consolidated Prem and Adj'!$A:$A,"=*"&amp;'Employee Based Summary'!$A36))</f>
        <v>861.41</v>
      </c>
      <c r="L36" s="12">
        <f>IF($C36="",
SUMIFS('Consolidated Prem and Adj'!$H:$H,'Consolidated Prem and Adj'!$F:$F,"="&amp;
'Employee Based Summary'!L$2,'Consolidated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Summary'!L$2,'Consolidated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Summary'!L$2,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Summary'!L$2,
'Consolidated Prem and Adj'!$B:$B,"=*"&amp;'Employee Based Summary'!$B36,
'Consolidated Prem and Adj'!$A:$A,"=*"&amp;'Employee Based Summary'!$A36))</f>
        <v>0</v>
      </c>
      <c r="M36" s="12">
        <f>IF($C36="",
SUMIFS('Consolidated Prem and Adj'!$H:$H,'Consolidated Prem and Adj'!$F:$F,"="&amp;
'Employee Based Summary'!M$2,'Consolidated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Summary'!M$2,'Consolidated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Summary'!M$2,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Summary'!M$2,
'Consolidated Prem and Adj'!$B:$B,"=*"&amp;'Employee Based Summary'!$B36,
'Consolidated Prem and Adj'!$A:$A,"=*"&amp;'Employee Based Summary'!$A36))</f>
        <v>7.71</v>
      </c>
      <c r="N36" s="12">
        <f>IF($C36="",
SUMIFS('Consolidated Prem and Adj'!$H:$H,'Consolidated Prem and Adj'!$F:$F,"="&amp;
'Employee Based Summary'!N$2,'Consolidated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Summary'!N$2,'Consolidated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Summary'!N$2,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Summary'!N$2,
'Consolidated Prem and Adj'!$B:$B,"=*"&amp;'Employee Based Summary'!$B36,
'Consolidated Prem and Adj'!$A:$A,"=*"&amp;'Employee Based Summary'!$A36))</f>
        <v>0</v>
      </c>
      <c r="O36" s="12">
        <f>IF($C36="",
SUMIFS('Consolidated Prem and Adj'!$H:$H,'Consolidated Prem and Adj'!$F:$F,"="&amp;
'Employee Based Summary'!O$2,'Consolidated Prem and Adj'!$B:$B,"="&amp;
'Employee Based Summary'!$B36,'Consolidated Prem and Adj'!$A:$A,"="&amp;
'Employee Based Summary'!$A36,'Consolidated Prem and Adj'!$C:$C,"")
+SUMIFS('Consolidated Prem and Adj'!$I:$I,'Consolidated Prem and Adj'!$F:$F,"="&amp;
'Employee Based Summary'!O$2,'Consolidated Prem and Adj'!$B:$B,"="&amp;
'Employee Based Summary'!$B36,'Consolidated Prem and Adj'!$A:$A,"="&amp;
'Employee Based Summary'!$A36,'Consolidated Prem and Adj'!$C:$C,""),
SUMIFS('Consolidated Prem and Adj'!$H:$H,'Consolidated Prem and Adj'!$C:$C,"="&amp;$C36,
'Consolidated Prem and Adj'!$F:$F,"="&amp;'Employee Based Summary'!O$2,
'Consolidated Prem and Adj'!$B:$B,"=*"&amp;'Employee Based Summary'!$B36,
'Consolidated Prem and Adj'!$A:$A,"=*"&amp;'Employee Based Summary'!$A36)
+SUMIFS('Consolidated Prem and Adj'!$I:$I,'Consolidated Prem and Adj'!$C:$C,"="&amp;$C36,
'Consolidated Prem and Adj'!$F:$F,"="&amp;'Employee Based Summary'!O$2,
'Consolidated Prem and Adj'!$B:$B,"=*"&amp;'Employee Based Summary'!$B36,
'Consolidated Prem and Adj'!$A:$A,"=*"&amp;'Employee Based Summary'!$A36))</f>
        <v>120</v>
      </c>
      <c r="P36" s="13">
        <f t="shared" si="0"/>
        <v>1023.66</v>
      </c>
    </row>
    <row r="37" spans="1:16" x14ac:dyDescent="0.15">
      <c r="A37" s="1" t="s">
        <v>58</v>
      </c>
      <c r="B37" s="1" t="s">
        <v>160</v>
      </c>
      <c r="C37" s="1" t="s">
        <v>161</v>
      </c>
      <c r="D37" s="1" t="s">
        <v>162</v>
      </c>
      <c r="E37" s="12">
        <f>IF($C37="",
SUMIFS('Consolidated Prem and Adj'!$H:$H,'Consolidated Prem and Adj'!$F:$F,"="&amp;
'Employee Based Summary'!E$2,'Consolidated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Summary'!E$2,'Consolidated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Summary'!E$2,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Summary'!E$2,
'Consolidated Prem and Adj'!$B:$B,"=*"&amp;'Employee Based Summary'!$B37,
'Consolidated Prem and Adj'!$A:$A,"=*"&amp;'Employee Based Summary'!$A37))</f>
        <v>0</v>
      </c>
      <c r="F37" s="12">
        <f>IF($C37="",
SUMIFS('Consolidated Prem and Adj'!$H:$H,'Consolidated Prem and Adj'!$F:$F,"="&amp;
'Employee Based Summary'!F$2,'Consolidated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Summary'!F$2,'Consolidated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Summary'!F$2,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Summary'!F$2,
'Consolidated Prem and Adj'!$B:$B,"=*"&amp;'Employee Based Summary'!$B37,
'Consolidated Prem and Adj'!$A:$A,"=*"&amp;'Employee Based Summary'!$A37))</f>
        <v>0</v>
      </c>
      <c r="G37" s="12">
        <f>IF($C37="",
SUMIFS('Consolidated Prem and Adj'!$H:$H,'Consolidated Prem and Adj'!$F:$F,"="&amp;
'Employee Based Summary'!G$2,'Consolidated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Summary'!G$2,'Consolidated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Summary'!G$2,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Summary'!G$2,
'Consolidated Prem and Adj'!$B:$B,"=*"&amp;'Employee Based Summary'!$B37,
'Consolidated Prem and Adj'!$A:$A,"=*"&amp;'Employee Based Summary'!$A37))</f>
        <v>18.16</v>
      </c>
      <c r="H37" s="12">
        <f>IF($C37="",
SUMIFS('Consolidated Prem and Adj'!$H:$H,'Consolidated Prem and Adj'!$F:$F,"="&amp;
'Employee Based Summary'!H$2,'Consolidated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Summary'!H$2,'Consolidated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Summary'!H$2,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Summary'!H$2,
'Consolidated Prem and Adj'!$B:$B,"=*"&amp;'Employee Based Summary'!$B37,
'Consolidated Prem and Adj'!$A:$A,"=*"&amp;'Employee Based Summary'!$A37))</f>
        <v>0</v>
      </c>
      <c r="I37" s="12">
        <f>IF($C37="",
SUMIFS('Consolidated Prem and Adj'!$H:$H,'Consolidated Prem and Adj'!$F:$F,"="&amp;
'Employee Based Summary'!I$2,'Consolidated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Summary'!I$2,'Consolidated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Summary'!I$2,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Summary'!I$2,
'Consolidated Prem and Adj'!$B:$B,"=*"&amp;'Employee Based Summary'!$B37,
'Consolidated Prem and Adj'!$A:$A,"=*"&amp;'Employee Based Summary'!$A37))</f>
        <v>6.5</v>
      </c>
      <c r="J37" s="12">
        <f>IF($C37="",
SUMIFS('Consolidated Prem and Adj'!$H:$H,'Consolidated Prem and Adj'!$F:$F,"="&amp;
'Employee Based Summary'!J$2,'Consolidated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Summary'!J$2,'Consolidated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Summary'!J$2,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Summary'!J$2,
'Consolidated Prem and Adj'!$B:$B,"=*"&amp;'Employee Based Summary'!$B37,
'Consolidated Prem and Adj'!$A:$A,"=*"&amp;'Employee Based Summary'!$A37))</f>
        <v>2.97</v>
      </c>
      <c r="K37" s="12">
        <f>IF($C37="",
SUMIFS('Consolidated Prem and Adj'!$H:$H,'Consolidated Prem and Adj'!$F:$F,"="&amp;
'Employee Based Summary'!K$2,'Consolidated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Summary'!K$2,'Consolidated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Summary'!K$2,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Summary'!K$2,
'Consolidated Prem and Adj'!$B:$B,"=*"&amp;'Employee Based Summary'!$B37,
'Consolidated Prem and Adj'!$A:$A,"=*"&amp;'Employee Based Summary'!$A37))</f>
        <v>743.53</v>
      </c>
      <c r="L37" s="12">
        <f>IF($C37="",
SUMIFS('Consolidated Prem and Adj'!$H:$H,'Consolidated Prem and Adj'!$F:$F,"="&amp;
'Employee Based Summary'!L$2,'Consolidated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Summary'!L$2,'Consolidated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Summary'!L$2,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Summary'!L$2,
'Consolidated Prem and Adj'!$B:$B,"=*"&amp;'Employee Based Summary'!$B37,
'Consolidated Prem and Adj'!$A:$A,"=*"&amp;'Employee Based Summary'!$A37))</f>
        <v>0</v>
      </c>
      <c r="M37" s="12">
        <f>IF($C37="",
SUMIFS('Consolidated Prem and Adj'!$H:$H,'Consolidated Prem and Adj'!$F:$F,"="&amp;
'Employee Based Summary'!M$2,'Consolidated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Summary'!M$2,'Consolidated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Summary'!M$2,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Summary'!M$2,
'Consolidated Prem and Adj'!$B:$B,"=*"&amp;'Employee Based Summary'!$B37,
'Consolidated Prem and Adj'!$A:$A,"=*"&amp;'Employee Based Summary'!$A37))</f>
        <v>7.71</v>
      </c>
      <c r="N37" s="12">
        <f>IF($C37="",
SUMIFS('Consolidated Prem and Adj'!$H:$H,'Consolidated Prem and Adj'!$F:$F,"="&amp;
'Employee Based Summary'!N$2,'Consolidated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Summary'!N$2,'Consolidated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Summary'!N$2,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Summary'!N$2,
'Consolidated Prem and Adj'!$B:$B,"=*"&amp;'Employee Based Summary'!$B37,
'Consolidated Prem and Adj'!$A:$A,"=*"&amp;'Employee Based Summary'!$A37))</f>
        <v>0</v>
      </c>
      <c r="O37" s="12">
        <f>IF($C37="",
SUMIFS('Consolidated Prem and Adj'!$H:$H,'Consolidated Prem and Adj'!$F:$F,"="&amp;
'Employee Based Summary'!O$2,'Consolidated Prem and Adj'!$B:$B,"="&amp;
'Employee Based Summary'!$B37,'Consolidated Prem and Adj'!$A:$A,"="&amp;
'Employee Based Summary'!$A37,'Consolidated Prem and Adj'!$C:$C,"")
+SUMIFS('Consolidated Prem and Adj'!$I:$I,'Consolidated Prem and Adj'!$F:$F,"="&amp;
'Employee Based Summary'!O$2,'Consolidated Prem and Adj'!$B:$B,"="&amp;
'Employee Based Summary'!$B37,'Consolidated Prem and Adj'!$A:$A,"="&amp;
'Employee Based Summary'!$A37,'Consolidated Prem and Adj'!$C:$C,""),
SUMIFS('Consolidated Prem and Adj'!$H:$H,'Consolidated Prem and Adj'!$C:$C,"="&amp;$C37,
'Consolidated Prem and Adj'!$F:$F,"="&amp;'Employee Based Summary'!O$2,
'Consolidated Prem and Adj'!$B:$B,"=*"&amp;'Employee Based Summary'!$B37,
'Consolidated Prem and Adj'!$A:$A,"=*"&amp;'Employee Based Summary'!$A37)
+SUMIFS('Consolidated Prem and Adj'!$I:$I,'Consolidated Prem and Adj'!$C:$C,"="&amp;$C37,
'Consolidated Prem and Adj'!$F:$F,"="&amp;'Employee Based Summary'!O$2,
'Consolidated Prem and Adj'!$B:$B,"=*"&amp;'Employee Based Summary'!$B37,
'Consolidated Prem and Adj'!$A:$A,"=*"&amp;'Employee Based Summary'!$A37))</f>
        <v>125.5</v>
      </c>
      <c r="P37" s="13">
        <f t="shared" si="0"/>
        <v>904.37</v>
      </c>
    </row>
    <row r="38" spans="1:16" x14ac:dyDescent="0.15">
      <c r="A38" s="1" t="s">
        <v>163</v>
      </c>
      <c r="B38" s="1" t="s">
        <v>164</v>
      </c>
      <c r="C38" s="1" t="s">
        <v>165</v>
      </c>
      <c r="D38" s="1" t="s">
        <v>166</v>
      </c>
      <c r="E38" s="12">
        <f>IF($C38="",
SUMIFS('Consolidated Prem and Adj'!$H:$H,'Consolidated Prem and Adj'!$F:$F,"="&amp;
'Employee Based Summary'!E$2,'Consolidated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Summary'!E$2,'Consolidated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Summary'!E$2,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Summary'!E$2,
'Consolidated Prem and Adj'!$B:$B,"=*"&amp;'Employee Based Summary'!$B38,
'Consolidated Prem and Adj'!$A:$A,"=*"&amp;'Employee Based Summary'!$A38))</f>
        <v>8.7100000000000009</v>
      </c>
      <c r="F38" s="12">
        <f>IF($C38="",
SUMIFS('Consolidated Prem and Adj'!$H:$H,'Consolidated Prem and Adj'!$F:$F,"="&amp;
'Employee Based Summary'!F$2,'Consolidated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Summary'!F$2,'Consolidated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Summary'!F$2,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Summary'!F$2,
'Consolidated Prem and Adj'!$B:$B,"=*"&amp;'Employee Based Summary'!$B38,
'Consolidated Prem and Adj'!$A:$A,"=*"&amp;'Employee Based Summary'!$A38))</f>
        <v>0</v>
      </c>
      <c r="G38" s="12">
        <f>IF($C38="",
SUMIFS('Consolidated Prem and Adj'!$H:$H,'Consolidated Prem and Adj'!$F:$F,"="&amp;
'Employee Based Summary'!G$2,'Consolidated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Summary'!G$2,'Consolidated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Summary'!G$2,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Summary'!G$2,
'Consolidated Prem and Adj'!$B:$B,"=*"&amp;'Employee Based Summary'!$B38,
'Consolidated Prem and Adj'!$A:$A,"=*"&amp;'Employee Based Summary'!$A38))</f>
        <v>18.16</v>
      </c>
      <c r="H38" s="12">
        <f>IF($C38="",
SUMIFS('Consolidated Prem and Adj'!$H:$H,'Consolidated Prem and Adj'!$F:$F,"="&amp;
'Employee Based Summary'!H$2,'Consolidated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Summary'!H$2,'Consolidated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Summary'!H$2,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Summary'!H$2,
'Consolidated Prem and Adj'!$B:$B,"=*"&amp;'Employee Based Summary'!$B38,
'Consolidated Prem and Adj'!$A:$A,"=*"&amp;'Employee Based Summary'!$A38))</f>
        <v>0</v>
      </c>
      <c r="I38" s="12">
        <f>IF($C38="",
SUMIFS('Consolidated Prem and Adj'!$H:$H,'Consolidated Prem and Adj'!$F:$F,"="&amp;
'Employee Based Summary'!I$2,'Consolidated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Summary'!I$2,'Consolidated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Summary'!I$2,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Summary'!I$2,
'Consolidated Prem and Adj'!$B:$B,"=*"&amp;'Employee Based Summary'!$B38,
'Consolidated Prem and Adj'!$A:$A,"=*"&amp;'Employee Based Summary'!$A38))</f>
        <v>6.5</v>
      </c>
      <c r="J38" s="12">
        <f>IF($C38="",
SUMIFS('Consolidated Prem and Adj'!$H:$H,'Consolidated Prem and Adj'!$F:$F,"="&amp;
'Employee Based Summary'!J$2,'Consolidated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Summary'!J$2,'Consolidated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Summary'!J$2,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Summary'!J$2,
'Consolidated Prem and Adj'!$B:$B,"=*"&amp;'Employee Based Summary'!$B38,
'Consolidated Prem and Adj'!$A:$A,"=*"&amp;'Employee Based Summary'!$A38))</f>
        <v>2.97</v>
      </c>
      <c r="K38" s="12">
        <f>IF($C38="",
SUMIFS('Consolidated Prem and Adj'!$H:$H,'Consolidated Prem and Adj'!$F:$F,"="&amp;
'Employee Based Summary'!K$2,'Consolidated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Summary'!K$2,'Consolidated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Summary'!K$2,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Summary'!K$2,
'Consolidated Prem and Adj'!$B:$B,"=*"&amp;'Employee Based Summary'!$B38,
'Consolidated Prem and Adj'!$A:$A,"=*"&amp;'Employee Based Summary'!$A38))</f>
        <v>0</v>
      </c>
      <c r="L38" s="12">
        <f>IF($C38="",
SUMIFS('Consolidated Prem and Adj'!$H:$H,'Consolidated Prem and Adj'!$F:$F,"="&amp;
'Employee Based Summary'!L$2,'Consolidated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Summary'!L$2,'Consolidated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Summary'!L$2,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Summary'!L$2,
'Consolidated Prem and Adj'!$B:$B,"=*"&amp;'Employee Based Summary'!$B38,
'Consolidated Prem and Adj'!$A:$A,"=*"&amp;'Employee Based Summary'!$A38))</f>
        <v>41.25</v>
      </c>
      <c r="M38" s="12">
        <f>IF($C38="",
SUMIFS('Consolidated Prem and Adj'!$H:$H,'Consolidated Prem and Adj'!$F:$F,"="&amp;
'Employee Based Summary'!M$2,'Consolidated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Summary'!M$2,'Consolidated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Summary'!M$2,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Summary'!M$2,
'Consolidated Prem and Adj'!$B:$B,"=*"&amp;'Employee Based Summary'!$B38,
'Consolidated Prem and Adj'!$A:$A,"=*"&amp;'Employee Based Summary'!$A38))</f>
        <v>0</v>
      </c>
      <c r="N38" s="12">
        <f>IF($C38="",
SUMIFS('Consolidated Prem and Adj'!$H:$H,'Consolidated Prem and Adj'!$F:$F,"="&amp;
'Employee Based Summary'!N$2,'Consolidated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Summary'!N$2,'Consolidated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Summary'!N$2,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Summary'!N$2,
'Consolidated Prem and Adj'!$B:$B,"=*"&amp;'Employee Based Summary'!$B38,
'Consolidated Prem and Adj'!$A:$A,"=*"&amp;'Employee Based Summary'!$A38))</f>
        <v>25.29</v>
      </c>
      <c r="O38" s="12">
        <f>IF($C38="",
SUMIFS('Consolidated Prem and Adj'!$H:$H,'Consolidated Prem and Adj'!$F:$F,"="&amp;
'Employee Based Summary'!O$2,'Consolidated Prem and Adj'!$B:$B,"="&amp;
'Employee Based Summary'!$B38,'Consolidated Prem and Adj'!$A:$A,"="&amp;
'Employee Based Summary'!$A38,'Consolidated Prem and Adj'!$C:$C,"")
+SUMIFS('Consolidated Prem and Adj'!$I:$I,'Consolidated Prem and Adj'!$F:$F,"="&amp;
'Employee Based Summary'!O$2,'Consolidated Prem and Adj'!$B:$B,"="&amp;
'Employee Based Summary'!$B38,'Consolidated Prem and Adj'!$A:$A,"="&amp;
'Employee Based Summary'!$A38,'Consolidated Prem and Adj'!$C:$C,""),
SUMIFS('Consolidated Prem and Adj'!$H:$H,'Consolidated Prem and Adj'!$C:$C,"="&amp;$C38,
'Consolidated Prem and Adj'!$F:$F,"="&amp;'Employee Based Summary'!O$2,
'Consolidated Prem and Adj'!$B:$B,"=*"&amp;'Employee Based Summary'!$B38,
'Consolidated Prem and Adj'!$A:$A,"=*"&amp;'Employee Based Summary'!$A38)
+SUMIFS('Consolidated Prem and Adj'!$I:$I,'Consolidated Prem and Adj'!$C:$C,"="&amp;$C38,
'Consolidated Prem and Adj'!$F:$F,"="&amp;'Employee Based Summary'!O$2,
'Consolidated Prem and Adj'!$B:$B,"=*"&amp;'Employee Based Summary'!$B38,
'Consolidated Prem and Adj'!$A:$A,"=*"&amp;'Employee Based Summary'!$A38))</f>
        <v>224.5</v>
      </c>
      <c r="P38" s="13">
        <f t="shared" si="0"/>
        <v>327.38</v>
      </c>
    </row>
    <row r="39" spans="1:16" x14ac:dyDescent="0.15">
      <c r="A39" s="1" t="s">
        <v>36</v>
      </c>
      <c r="B39" s="1" t="s">
        <v>167</v>
      </c>
      <c r="C39" s="1" t="s">
        <v>168</v>
      </c>
      <c r="D39" s="1" t="s">
        <v>93</v>
      </c>
      <c r="E39" s="12">
        <f>IF($C39="",
SUMIFS('Consolidated Prem and Adj'!$H:$H,'Consolidated Prem and Adj'!$F:$F,"="&amp;
'Employee Based Summary'!E$2,'Consolidated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Summary'!E$2,'Consolidated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Summary'!E$2,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Summary'!E$2,
'Consolidated Prem and Adj'!$B:$B,"=*"&amp;'Employee Based Summary'!$B39,
'Consolidated Prem and Adj'!$A:$A,"=*"&amp;'Employee Based Summary'!$A39))</f>
        <v>0</v>
      </c>
      <c r="F39" s="12">
        <f>IF($C39="",
SUMIFS('Consolidated Prem and Adj'!$H:$H,'Consolidated Prem and Adj'!$F:$F,"="&amp;
'Employee Based Summary'!F$2,'Consolidated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Summary'!F$2,'Consolidated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Summary'!F$2,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Summary'!F$2,
'Consolidated Prem and Adj'!$B:$B,"=*"&amp;'Employee Based Summary'!$B39,
'Consolidated Prem and Adj'!$A:$A,"=*"&amp;'Employee Based Summary'!$A39))</f>
        <v>10.49</v>
      </c>
      <c r="G39" s="12">
        <f>IF($C39="",
SUMIFS('Consolidated Prem and Adj'!$H:$H,'Consolidated Prem and Adj'!$F:$F,"="&amp;
'Employee Based Summary'!G$2,'Consolidated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Summary'!G$2,'Consolidated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Summary'!G$2,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Summary'!G$2,
'Consolidated Prem and Adj'!$B:$B,"=*"&amp;'Employee Based Summary'!$B39,
'Consolidated Prem and Adj'!$A:$A,"=*"&amp;'Employee Based Summary'!$A39))</f>
        <v>18.16</v>
      </c>
      <c r="H39" s="12">
        <f>IF($C39="",
SUMIFS('Consolidated Prem and Adj'!$H:$H,'Consolidated Prem and Adj'!$F:$F,"="&amp;
'Employee Based Summary'!H$2,'Consolidated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Summary'!H$2,'Consolidated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Summary'!H$2,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Summary'!H$2,
'Consolidated Prem and Adj'!$B:$B,"=*"&amp;'Employee Based Summary'!$B39,
'Consolidated Prem and Adj'!$A:$A,"=*"&amp;'Employee Based Summary'!$A39))</f>
        <v>8.52</v>
      </c>
      <c r="I39" s="12">
        <f>IF($C39="",
SUMIFS('Consolidated Prem and Adj'!$H:$H,'Consolidated Prem and Adj'!$F:$F,"="&amp;
'Employee Based Summary'!I$2,'Consolidated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Summary'!I$2,'Consolidated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Summary'!I$2,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Summary'!I$2,
'Consolidated Prem and Adj'!$B:$B,"=*"&amp;'Employee Based Summary'!$B39,
'Consolidated Prem and Adj'!$A:$A,"=*"&amp;'Employee Based Summary'!$A39))</f>
        <v>6.5</v>
      </c>
      <c r="J39" s="12">
        <f>IF($C39="",
SUMIFS('Consolidated Prem and Adj'!$H:$H,'Consolidated Prem and Adj'!$F:$F,"="&amp;
'Employee Based Summary'!J$2,'Consolidated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Summary'!J$2,'Consolidated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Summary'!J$2,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Summary'!J$2,
'Consolidated Prem and Adj'!$B:$B,"=*"&amp;'Employee Based Summary'!$B39,
'Consolidated Prem and Adj'!$A:$A,"=*"&amp;'Employee Based Summary'!$A39))</f>
        <v>2.97</v>
      </c>
      <c r="K39" s="12">
        <f>IF($C39="",
SUMIFS('Consolidated Prem and Adj'!$H:$H,'Consolidated Prem and Adj'!$F:$F,"="&amp;
'Employee Based Summary'!K$2,'Consolidated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Summary'!K$2,'Consolidated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Summary'!K$2,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Summary'!K$2,
'Consolidated Prem and Adj'!$B:$B,"=*"&amp;'Employee Based Summary'!$B39,
'Consolidated Prem and Adj'!$A:$A,"=*"&amp;'Employee Based Summary'!$A39))</f>
        <v>861.41</v>
      </c>
      <c r="L39" s="12">
        <f>IF($C39="",
SUMIFS('Consolidated Prem and Adj'!$H:$H,'Consolidated Prem and Adj'!$F:$F,"="&amp;
'Employee Based Summary'!L$2,'Consolidated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Summary'!L$2,'Consolidated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Summary'!L$2,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Summary'!L$2,
'Consolidated Prem and Adj'!$B:$B,"=*"&amp;'Employee Based Summary'!$B39,
'Consolidated Prem and Adj'!$A:$A,"=*"&amp;'Employee Based Summary'!$A39))</f>
        <v>41.75</v>
      </c>
      <c r="M39" s="12">
        <f>IF($C39="",
SUMIFS('Consolidated Prem and Adj'!$H:$H,'Consolidated Prem and Adj'!$F:$F,"="&amp;
'Employee Based Summary'!M$2,'Consolidated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Summary'!M$2,'Consolidated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Summary'!M$2,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Summary'!M$2,
'Consolidated Prem and Adj'!$B:$B,"=*"&amp;'Employee Based Summary'!$B39,
'Consolidated Prem and Adj'!$A:$A,"=*"&amp;'Employee Based Summary'!$A39))</f>
        <v>0</v>
      </c>
      <c r="N39" s="12">
        <f>IF($C39="",
SUMIFS('Consolidated Prem and Adj'!$H:$H,'Consolidated Prem and Adj'!$F:$F,"="&amp;
'Employee Based Summary'!N$2,'Consolidated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Summary'!N$2,'Consolidated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Summary'!N$2,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Summary'!N$2,
'Consolidated Prem and Adj'!$B:$B,"=*"&amp;'Employee Based Summary'!$B39,
'Consolidated Prem and Adj'!$A:$A,"=*"&amp;'Employee Based Summary'!$A39))</f>
        <v>3.92</v>
      </c>
      <c r="O39" s="12">
        <f>IF($C39="",
SUMIFS('Consolidated Prem and Adj'!$H:$H,'Consolidated Prem and Adj'!$F:$F,"="&amp;
'Employee Based Summary'!O$2,'Consolidated Prem and Adj'!$B:$B,"="&amp;
'Employee Based Summary'!$B39,'Consolidated Prem and Adj'!$A:$A,"="&amp;
'Employee Based Summary'!$A39,'Consolidated Prem and Adj'!$C:$C,"")
+SUMIFS('Consolidated Prem and Adj'!$I:$I,'Consolidated Prem and Adj'!$F:$F,"="&amp;
'Employee Based Summary'!O$2,'Consolidated Prem and Adj'!$B:$B,"="&amp;
'Employee Based Summary'!$B39,'Consolidated Prem and Adj'!$A:$A,"="&amp;
'Employee Based Summary'!$A39,'Consolidated Prem and Adj'!$C:$C,""),
SUMIFS('Consolidated Prem and Adj'!$H:$H,'Consolidated Prem and Adj'!$C:$C,"="&amp;$C39,
'Consolidated Prem and Adj'!$F:$F,"="&amp;'Employee Based Summary'!O$2,
'Consolidated Prem and Adj'!$B:$B,"=*"&amp;'Employee Based Summary'!$B39,
'Consolidated Prem and Adj'!$A:$A,"=*"&amp;'Employee Based Summary'!$A39)
+SUMIFS('Consolidated Prem and Adj'!$I:$I,'Consolidated Prem and Adj'!$C:$C,"="&amp;$C39,
'Consolidated Prem and Adj'!$F:$F,"="&amp;'Employee Based Summary'!O$2,
'Consolidated Prem and Adj'!$B:$B,"=*"&amp;'Employee Based Summary'!$B39,
'Consolidated Prem and Adj'!$A:$A,"=*"&amp;'Employee Based Summary'!$A39))</f>
        <v>131</v>
      </c>
      <c r="P39" s="13">
        <f t="shared" si="0"/>
        <v>1084.7199999999998</v>
      </c>
    </row>
    <row r="40" spans="1:16" x14ac:dyDescent="0.15">
      <c r="A40" s="1" t="s">
        <v>169</v>
      </c>
      <c r="B40" s="1" t="s">
        <v>170</v>
      </c>
      <c r="C40" s="1" t="s">
        <v>171</v>
      </c>
      <c r="D40" s="1" t="s">
        <v>106</v>
      </c>
      <c r="E40" s="12">
        <f>IF($C40="",
SUMIFS('Consolidated Prem and Adj'!$H:$H,'Consolidated Prem and Adj'!$F:$F,"="&amp;
'Employee Based Summary'!E$2,'Consolidated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Summary'!E$2,'Consolidated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Summary'!E$2,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Summary'!E$2,
'Consolidated Prem and Adj'!$B:$B,"=*"&amp;'Employee Based Summary'!$B40,
'Consolidated Prem and Adj'!$A:$A,"=*"&amp;'Employee Based Summary'!$A40))</f>
        <v>0</v>
      </c>
      <c r="F40" s="12">
        <f>IF($C40="",
SUMIFS('Consolidated Prem and Adj'!$H:$H,'Consolidated Prem and Adj'!$F:$F,"="&amp;
'Employee Based Summary'!F$2,'Consolidated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Summary'!F$2,'Consolidated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Summary'!F$2,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Summary'!F$2,
'Consolidated Prem and Adj'!$B:$B,"=*"&amp;'Employee Based Summary'!$B40,
'Consolidated Prem and Adj'!$A:$A,"=*"&amp;'Employee Based Summary'!$A40))</f>
        <v>0</v>
      </c>
      <c r="G40" s="12">
        <f>IF($C40="",
SUMIFS('Consolidated Prem and Adj'!$H:$H,'Consolidated Prem and Adj'!$F:$F,"="&amp;
'Employee Based Summary'!G$2,'Consolidated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Summary'!G$2,'Consolidated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Summary'!G$2,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Summary'!G$2,
'Consolidated Prem and Adj'!$B:$B,"=*"&amp;'Employee Based Summary'!$B40,
'Consolidated Prem and Adj'!$A:$A,"=*"&amp;'Employee Based Summary'!$A40))</f>
        <v>0</v>
      </c>
      <c r="H40" s="12">
        <f>IF($C40="",
SUMIFS('Consolidated Prem and Adj'!$H:$H,'Consolidated Prem and Adj'!$F:$F,"="&amp;
'Employee Based Summary'!H$2,'Consolidated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Summary'!H$2,'Consolidated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Summary'!H$2,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Summary'!H$2,
'Consolidated Prem and Adj'!$B:$B,"=*"&amp;'Employee Based Summary'!$B40,
'Consolidated Prem and Adj'!$A:$A,"=*"&amp;'Employee Based Summary'!$A40))</f>
        <v>0</v>
      </c>
      <c r="I40" s="12">
        <f>IF($C40="",
SUMIFS('Consolidated Prem and Adj'!$H:$H,'Consolidated Prem and Adj'!$F:$F,"="&amp;
'Employee Based Summary'!I$2,'Consolidated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Summary'!I$2,'Consolidated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Summary'!I$2,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Summary'!I$2,
'Consolidated Prem and Adj'!$B:$B,"=*"&amp;'Employee Based Summary'!$B40,
'Consolidated Prem and Adj'!$A:$A,"=*"&amp;'Employee Based Summary'!$A40))</f>
        <v>6.5</v>
      </c>
      <c r="J40" s="12">
        <f>IF($C40="",
SUMIFS('Consolidated Prem and Adj'!$H:$H,'Consolidated Prem and Adj'!$F:$F,"="&amp;
'Employee Based Summary'!J$2,'Consolidated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Summary'!J$2,'Consolidated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Summary'!J$2,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Summary'!J$2,
'Consolidated Prem and Adj'!$B:$B,"=*"&amp;'Employee Based Summary'!$B40,
'Consolidated Prem and Adj'!$A:$A,"=*"&amp;'Employee Based Summary'!$A40))</f>
        <v>2.97</v>
      </c>
      <c r="K40" s="12">
        <f>IF($C40="",
SUMIFS('Consolidated Prem and Adj'!$H:$H,'Consolidated Prem and Adj'!$F:$F,"="&amp;
'Employee Based Summary'!K$2,'Consolidated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Summary'!K$2,'Consolidated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Summary'!K$2,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Summary'!K$2,
'Consolidated Prem and Adj'!$B:$B,"=*"&amp;'Employee Based Summary'!$B40,
'Consolidated Prem and Adj'!$A:$A,"=*"&amp;'Employee Based Summary'!$A40))</f>
        <v>0</v>
      </c>
      <c r="L40" s="12">
        <f>IF($C40="",
SUMIFS('Consolidated Prem and Adj'!$H:$H,'Consolidated Prem and Adj'!$F:$F,"="&amp;
'Employee Based Summary'!L$2,'Consolidated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Summary'!L$2,'Consolidated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Summary'!L$2,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Summary'!L$2,
'Consolidated Prem and Adj'!$B:$B,"=*"&amp;'Employee Based Summary'!$B40,
'Consolidated Prem and Adj'!$A:$A,"=*"&amp;'Employee Based Summary'!$A40))</f>
        <v>0</v>
      </c>
      <c r="M40" s="12">
        <f>IF($C40="",
SUMIFS('Consolidated Prem and Adj'!$H:$H,'Consolidated Prem and Adj'!$F:$F,"="&amp;
'Employee Based Summary'!M$2,'Consolidated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Summary'!M$2,'Consolidated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Summary'!M$2,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Summary'!M$2,
'Consolidated Prem and Adj'!$B:$B,"=*"&amp;'Employee Based Summary'!$B40,
'Consolidated Prem and Adj'!$A:$A,"=*"&amp;'Employee Based Summary'!$A40))</f>
        <v>0</v>
      </c>
      <c r="N40" s="12">
        <f>IF($C40="",
SUMIFS('Consolidated Prem and Adj'!$H:$H,'Consolidated Prem and Adj'!$F:$F,"="&amp;
'Employee Based Summary'!N$2,'Consolidated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Summary'!N$2,'Consolidated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Summary'!N$2,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Summary'!N$2,
'Consolidated Prem and Adj'!$B:$B,"=*"&amp;'Employee Based Summary'!$B40,
'Consolidated Prem and Adj'!$A:$A,"=*"&amp;'Employee Based Summary'!$A40))</f>
        <v>0</v>
      </c>
      <c r="O40" s="12">
        <f>IF($C40="",
SUMIFS('Consolidated Prem and Adj'!$H:$H,'Consolidated Prem and Adj'!$F:$F,"="&amp;
'Employee Based Summary'!O$2,'Consolidated Prem and Adj'!$B:$B,"="&amp;
'Employee Based Summary'!$B40,'Consolidated Prem and Adj'!$A:$A,"="&amp;
'Employee Based Summary'!$A40,'Consolidated Prem and Adj'!$C:$C,"")
+SUMIFS('Consolidated Prem and Adj'!$I:$I,'Consolidated Prem and Adj'!$F:$F,"="&amp;
'Employee Based Summary'!O$2,'Consolidated Prem and Adj'!$B:$B,"="&amp;
'Employee Based Summary'!$B40,'Consolidated Prem and Adj'!$A:$A,"="&amp;
'Employee Based Summary'!$A40,'Consolidated Prem and Adj'!$C:$C,""),
SUMIFS('Consolidated Prem and Adj'!$H:$H,'Consolidated Prem and Adj'!$C:$C,"="&amp;$C40,
'Consolidated Prem and Adj'!$F:$F,"="&amp;'Employee Based Summary'!O$2,
'Consolidated Prem and Adj'!$B:$B,"=*"&amp;'Employee Based Summary'!$B40,
'Consolidated Prem and Adj'!$A:$A,"=*"&amp;'Employee Based Summary'!$A40)
+SUMIFS('Consolidated Prem and Adj'!$I:$I,'Consolidated Prem and Adj'!$C:$C,"="&amp;$C40,
'Consolidated Prem and Adj'!$F:$F,"="&amp;'Employee Based Summary'!O$2,
'Consolidated Prem and Adj'!$B:$B,"=*"&amp;'Employee Based Summary'!$B40,
'Consolidated Prem and Adj'!$A:$A,"=*"&amp;'Employee Based Summary'!$A40))</f>
        <v>136.5</v>
      </c>
      <c r="P40" s="13">
        <f t="shared" si="0"/>
        <v>145.97</v>
      </c>
    </row>
    <row r="41" spans="1:16" x14ac:dyDescent="0.15">
      <c r="A41" s="1" t="s">
        <v>172</v>
      </c>
      <c r="B41" s="1" t="s">
        <v>173</v>
      </c>
      <c r="C41" s="1" t="s">
        <v>174</v>
      </c>
      <c r="D41" s="1" t="s">
        <v>93</v>
      </c>
      <c r="E41" s="12">
        <f>IF($C41="",
SUMIFS('Consolidated Prem and Adj'!$H:$H,'Consolidated Prem and Adj'!$F:$F,"="&amp;
'Employee Based Summary'!E$2,'Consolidated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Summary'!E$2,'Consolidated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Summary'!E$2,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Summary'!E$2,
'Consolidated Prem and Adj'!$B:$B,"=*"&amp;'Employee Based Summary'!$B41,
'Consolidated Prem and Adj'!$A:$A,"=*"&amp;'Employee Based Summary'!$A41))</f>
        <v>13.65</v>
      </c>
      <c r="F41" s="12">
        <f>IF($C41="",
SUMIFS('Consolidated Prem and Adj'!$H:$H,'Consolidated Prem and Adj'!$F:$F,"="&amp;
'Employee Based Summary'!F$2,'Consolidated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Summary'!F$2,'Consolidated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Summary'!F$2,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Summary'!F$2,
'Consolidated Prem and Adj'!$B:$B,"=*"&amp;'Employee Based Summary'!$B41,
'Consolidated Prem and Adj'!$A:$A,"=*"&amp;'Employee Based Summary'!$A41))</f>
        <v>0</v>
      </c>
      <c r="G41" s="12">
        <f>IF($C41="",
SUMIFS('Consolidated Prem and Adj'!$H:$H,'Consolidated Prem and Adj'!$F:$F,"="&amp;
'Employee Based Summary'!G$2,'Consolidated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Summary'!G$2,'Consolidated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Summary'!G$2,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Summary'!G$2,
'Consolidated Prem and Adj'!$B:$B,"=*"&amp;'Employee Based Summary'!$B41,
'Consolidated Prem and Adj'!$A:$A,"=*"&amp;'Employee Based Summary'!$A41))</f>
        <v>87.99</v>
      </c>
      <c r="H41" s="12">
        <f>IF($C41="",
SUMIFS('Consolidated Prem and Adj'!$H:$H,'Consolidated Prem and Adj'!$F:$F,"="&amp;
'Employee Based Summary'!H$2,'Consolidated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Summary'!H$2,'Consolidated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Summary'!H$2,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Summary'!H$2,
'Consolidated Prem and Adj'!$B:$B,"=*"&amp;'Employee Based Summary'!$B41,
'Consolidated Prem and Adj'!$A:$A,"=*"&amp;'Employee Based Summary'!$A41))</f>
        <v>19.93</v>
      </c>
      <c r="I41" s="12">
        <f>IF($C41="",
SUMIFS('Consolidated Prem and Adj'!$H:$H,'Consolidated Prem and Adj'!$F:$F,"="&amp;
'Employee Based Summary'!I$2,'Consolidated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Summary'!I$2,'Consolidated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Summary'!I$2,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Summary'!I$2,
'Consolidated Prem and Adj'!$B:$B,"=*"&amp;'Employee Based Summary'!$B41,
'Consolidated Prem and Adj'!$A:$A,"=*"&amp;'Employee Based Summary'!$A41))</f>
        <v>6.5</v>
      </c>
      <c r="J41" s="12">
        <f>IF($C41="",
SUMIFS('Consolidated Prem and Adj'!$H:$H,'Consolidated Prem and Adj'!$F:$F,"="&amp;
'Employee Based Summary'!J$2,'Consolidated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Summary'!J$2,'Consolidated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Summary'!J$2,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Summary'!J$2,
'Consolidated Prem and Adj'!$B:$B,"=*"&amp;'Employee Based Summary'!$B41,
'Consolidated Prem and Adj'!$A:$A,"=*"&amp;'Employee Based Summary'!$A41))</f>
        <v>2.97</v>
      </c>
      <c r="K41" s="12">
        <f>IF($C41="",
SUMIFS('Consolidated Prem and Adj'!$H:$H,'Consolidated Prem and Adj'!$F:$F,"="&amp;
'Employee Based Summary'!K$2,'Consolidated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Summary'!K$2,'Consolidated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Summary'!K$2,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Summary'!K$2,
'Consolidated Prem and Adj'!$B:$B,"=*"&amp;'Employee Based Summary'!$B41,
'Consolidated Prem and Adj'!$A:$A,"=*"&amp;'Employee Based Summary'!$A41))</f>
        <v>743.53</v>
      </c>
      <c r="L41" s="12">
        <f>IF($C41="",
SUMIFS('Consolidated Prem and Adj'!$H:$H,'Consolidated Prem and Adj'!$F:$F,"="&amp;
'Employee Based Summary'!L$2,'Consolidated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Summary'!L$2,'Consolidated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Summary'!L$2,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Summary'!L$2,
'Consolidated Prem and Adj'!$B:$B,"=*"&amp;'Employee Based Summary'!$B41,
'Consolidated Prem and Adj'!$A:$A,"=*"&amp;'Employee Based Summary'!$A41))</f>
        <v>0</v>
      </c>
      <c r="M41" s="12">
        <f>IF($C41="",
SUMIFS('Consolidated Prem and Adj'!$H:$H,'Consolidated Prem and Adj'!$F:$F,"="&amp;
'Employee Based Summary'!M$2,'Consolidated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Summary'!M$2,'Consolidated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Summary'!M$2,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Summary'!M$2,
'Consolidated Prem and Adj'!$B:$B,"=*"&amp;'Employee Based Summary'!$B41,
'Consolidated Prem and Adj'!$A:$A,"=*"&amp;'Employee Based Summary'!$A41))</f>
        <v>0</v>
      </c>
      <c r="N41" s="12">
        <f>IF($C41="",
SUMIFS('Consolidated Prem and Adj'!$H:$H,'Consolidated Prem and Adj'!$F:$F,"="&amp;
'Employee Based Summary'!N$2,'Consolidated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Summary'!N$2,'Consolidated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Summary'!N$2,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Summary'!N$2,
'Consolidated Prem and Adj'!$B:$B,"=*"&amp;'Employee Based Summary'!$B41,
'Consolidated Prem and Adj'!$A:$A,"=*"&amp;'Employee Based Summary'!$A41))</f>
        <v>2.86</v>
      </c>
      <c r="O41" s="12">
        <f>IF($C41="",
SUMIFS('Consolidated Prem and Adj'!$H:$H,'Consolidated Prem and Adj'!$F:$F,"="&amp;
'Employee Based Summary'!O$2,'Consolidated Prem and Adj'!$B:$B,"="&amp;
'Employee Based Summary'!$B41,'Consolidated Prem and Adj'!$A:$A,"="&amp;
'Employee Based Summary'!$A41,'Consolidated Prem and Adj'!$C:$C,"")
+SUMIFS('Consolidated Prem and Adj'!$I:$I,'Consolidated Prem and Adj'!$F:$F,"="&amp;
'Employee Based Summary'!O$2,'Consolidated Prem and Adj'!$B:$B,"="&amp;
'Employee Based Summary'!$B41,'Consolidated Prem and Adj'!$A:$A,"="&amp;
'Employee Based Summary'!$A41,'Consolidated Prem and Adj'!$C:$C,""),
SUMIFS('Consolidated Prem and Adj'!$H:$H,'Consolidated Prem and Adj'!$C:$C,"="&amp;$C41,
'Consolidated Prem and Adj'!$F:$F,"="&amp;'Employee Based Summary'!O$2,
'Consolidated Prem and Adj'!$B:$B,"=*"&amp;'Employee Based Summary'!$B41,
'Consolidated Prem and Adj'!$A:$A,"=*"&amp;'Employee Based Summary'!$A41)
+SUMIFS('Consolidated Prem and Adj'!$I:$I,'Consolidated Prem and Adj'!$C:$C,"="&amp;$C41,
'Consolidated Prem and Adj'!$F:$F,"="&amp;'Employee Based Summary'!O$2,
'Consolidated Prem and Adj'!$B:$B,"=*"&amp;'Employee Based Summary'!$B41,
'Consolidated Prem and Adj'!$A:$A,"=*"&amp;'Employee Based Summary'!$A41))</f>
        <v>142</v>
      </c>
      <c r="P41" s="13">
        <f t="shared" si="0"/>
        <v>1019.43</v>
      </c>
    </row>
    <row r="42" spans="1:16" x14ac:dyDescent="0.15">
      <c r="A42" s="1" t="s">
        <v>175</v>
      </c>
      <c r="B42" s="1" t="s">
        <v>176</v>
      </c>
      <c r="C42" s="1" t="s">
        <v>177</v>
      </c>
      <c r="D42" s="1" t="s">
        <v>178</v>
      </c>
      <c r="E42" s="12">
        <f>IF($C42="",
SUMIFS('Consolidated Prem and Adj'!$H:$H,'Consolidated Prem and Adj'!$F:$F,"="&amp;
'Employee Based Summary'!E$2,'Consolidated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Summary'!E$2,'Consolidated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Summary'!E$2,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Summary'!E$2,
'Consolidated Prem and Adj'!$B:$B,"=*"&amp;'Employee Based Summary'!$B42,
'Consolidated Prem and Adj'!$A:$A,"=*"&amp;'Employee Based Summary'!$A42))</f>
        <v>0</v>
      </c>
      <c r="F42" s="12">
        <f>IF($C42="",
SUMIFS('Consolidated Prem and Adj'!$H:$H,'Consolidated Prem and Adj'!$F:$F,"="&amp;
'Employee Based Summary'!F$2,'Consolidated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Summary'!F$2,'Consolidated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Summary'!F$2,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Summary'!F$2,
'Consolidated Prem and Adj'!$B:$B,"=*"&amp;'Employee Based Summary'!$B42,
'Consolidated Prem and Adj'!$A:$A,"=*"&amp;'Employee Based Summary'!$A42))</f>
        <v>0</v>
      </c>
      <c r="G42" s="12">
        <f>IF($C42="",
SUMIFS('Consolidated Prem and Adj'!$H:$H,'Consolidated Prem and Adj'!$F:$F,"="&amp;
'Employee Based Summary'!G$2,'Consolidated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Summary'!G$2,'Consolidated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Summary'!G$2,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Summary'!G$2,
'Consolidated Prem and Adj'!$B:$B,"=*"&amp;'Employee Based Summary'!$B42,
'Consolidated Prem and Adj'!$A:$A,"=*"&amp;'Employee Based Summary'!$A42))</f>
        <v>38.049999999999997</v>
      </c>
      <c r="H42" s="12">
        <f>IF($C42="",
SUMIFS('Consolidated Prem and Adj'!$H:$H,'Consolidated Prem and Adj'!$F:$F,"="&amp;
'Employee Based Summary'!H$2,'Consolidated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Summary'!H$2,'Consolidated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Summary'!H$2,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Summary'!H$2,
'Consolidated Prem and Adj'!$B:$B,"=*"&amp;'Employee Based Summary'!$B42,
'Consolidated Prem and Adj'!$A:$A,"=*"&amp;'Employee Based Summary'!$A42))</f>
        <v>0</v>
      </c>
      <c r="I42" s="12">
        <f>IF($C42="",
SUMIFS('Consolidated Prem and Adj'!$H:$H,'Consolidated Prem and Adj'!$F:$F,"="&amp;
'Employee Based Summary'!I$2,'Consolidated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Summary'!I$2,'Consolidated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Summary'!I$2,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Summary'!I$2,
'Consolidated Prem and Adj'!$B:$B,"=*"&amp;'Employee Based Summary'!$B42,
'Consolidated Prem and Adj'!$A:$A,"=*"&amp;'Employee Based Summary'!$A42))</f>
        <v>-6.5</v>
      </c>
      <c r="J42" s="12">
        <f>IF($C42="",
SUMIFS('Consolidated Prem and Adj'!$H:$H,'Consolidated Prem and Adj'!$F:$F,"="&amp;
'Employee Based Summary'!J$2,'Consolidated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Summary'!J$2,'Consolidated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Summary'!J$2,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Summary'!J$2,
'Consolidated Prem and Adj'!$B:$B,"=*"&amp;'Employee Based Summary'!$B42,
'Consolidated Prem and Adj'!$A:$A,"=*"&amp;'Employee Based Summary'!$A42))</f>
        <v>-2.97</v>
      </c>
      <c r="K42" s="12">
        <f>IF($C42="",
SUMIFS('Consolidated Prem and Adj'!$H:$H,'Consolidated Prem and Adj'!$F:$F,"="&amp;
'Employee Based Summary'!K$2,'Consolidated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Summary'!K$2,'Consolidated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Summary'!K$2,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Summary'!K$2,
'Consolidated Prem and Adj'!$B:$B,"=*"&amp;'Employee Based Summary'!$B42,
'Consolidated Prem and Adj'!$A:$A,"=*"&amp;'Employee Based Summary'!$A42))</f>
        <v>1107.02</v>
      </c>
      <c r="L42" s="12">
        <f>IF($C42="",
SUMIFS('Consolidated Prem and Adj'!$H:$H,'Consolidated Prem and Adj'!$F:$F,"="&amp;
'Employee Based Summary'!L$2,'Consolidated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Summary'!L$2,'Consolidated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Summary'!L$2,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Summary'!L$2,
'Consolidated Prem and Adj'!$B:$B,"=*"&amp;'Employee Based Summary'!$B42,
'Consolidated Prem and Adj'!$A:$A,"=*"&amp;'Employee Based Summary'!$A42))</f>
        <v>0</v>
      </c>
      <c r="M42" s="12">
        <f>IF($C42="",
SUMIFS('Consolidated Prem and Adj'!$H:$H,'Consolidated Prem and Adj'!$F:$F,"="&amp;
'Employee Based Summary'!M$2,'Consolidated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Summary'!M$2,'Consolidated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Summary'!M$2,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Summary'!M$2,
'Consolidated Prem and Adj'!$B:$B,"=*"&amp;'Employee Based Summary'!$B42,
'Consolidated Prem and Adj'!$A:$A,"=*"&amp;'Employee Based Summary'!$A42))</f>
        <v>15.6</v>
      </c>
      <c r="N42" s="12">
        <f>IF($C42="",
SUMIFS('Consolidated Prem and Adj'!$H:$H,'Consolidated Prem and Adj'!$F:$F,"="&amp;
'Employee Based Summary'!N$2,'Consolidated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Summary'!N$2,'Consolidated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Summary'!N$2,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Summary'!N$2,
'Consolidated Prem and Adj'!$B:$B,"=*"&amp;'Employee Based Summary'!$B42,
'Consolidated Prem and Adj'!$A:$A,"=*"&amp;'Employee Based Summary'!$A42))</f>
        <v>-3.97</v>
      </c>
      <c r="O42" s="12">
        <f>IF($C42="",
SUMIFS('Consolidated Prem and Adj'!$H:$H,'Consolidated Prem and Adj'!$F:$F,"="&amp;
'Employee Based Summary'!O$2,'Consolidated Prem and Adj'!$B:$B,"="&amp;
'Employee Based Summary'!$B42,'Consolidated Prem and Adj'!$A:$A,"="&amp;
'Employee Based Summary'!$A42,'Consolidated Prem and Adj'!$C:$C,"")
+SUMIFS('Consolidated Prem and Adj'!$I:$I,'Consolidated Prem and Adj'!$F:$F,"="&amp;
'Employee Based Summary'!O$2,'Consolidated Prem and Adj'!$B:$B,"="&amp;
'Employee Based Summary'!$B42,'Consolidated Prem and Adj'!$A:$A,"="&amp;
'Employee Based Summary'!$A42,'Consolidated Prem and Adj'!$C:$C,""),
SUMIFS('Consolidated Prem and Adj'!$H:$H,'Consolidated Prem and Adj'!$C:$C,"="&amp;$C42,
'Consolidated Prem and Adj'!$F:$F,"="&amp;'Employee Based Summary'!O$2,
'Consolidated Prem and Adj'!$B:$B,"=*"&amp;'Employee Based Summary'!$B42,
'Consolidated Prem and Adj'!$A:$A,"=*"&amp;'Employee Based Summary'!$A42)
+SUMIFS('Consolidated Prem and Adj'!$I:$I,'Consolidated Prem and Adj'!$C:$C,"="&amp;$C42,
'Consolidated Prem and Adj'!$F:$F,"="&amp;'Employee Based Summary'!O$2,
'Consolidated Prem and Adj'!$B:$B,"=*"&amp;'Employee Based Summary'!$B42,
'Consolidated Prem and Adj'!$A:$A,"=*"&amp;'Employee Based Summary'!$A42))</f>
        <v>147.5</v>
      </c>
      <c r="P42" s="13">
        <f t="shared" si="0"/>
        <v>1294.7299999999998</v>
      </c>
    </row>
  </sheetData>
  <autoFilter ref="A2:P2" xr:uid="{00000000-0009-0000-0000-000002000000}"/>
  <mergeCells count="2">
    <mergeCell ref="A1:C1"/>
    <mergeCell ref="D1:O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applyStyles="1"/>
  </sheetPr>
  <dimension ref="A1:N29"/>
  <sheetViews>
    <sheetView workbookViewId="0">
      <pane ySplit="2" topLeftCell="A3" activePane="bottomLeft" state="frozen"/>
      <selection pane="bottomLeft"/>
    </sheetView>
  </sheetViews>
  <sheetFormatPr baseColWidth="10" defaultColWidth="9.1640625" defaultRowHeight="14" x14ac:dyDescent="0.15"/>
  <cols>
    <col min="1" max="1" width="48" style="1" customWidth="1"/>
    <col min="2" max="12" width="17.5" style="1" customWidth="1"/>
    <col min="13" max="14" width="20" style="1" customWidth="1"/>
    <col min="15" max="16" width="9.1640625" style="1" customWidth="1"/>
    <col min="17" max="16384" width="9.1640625" style="1"/>
  </cols>
  <sheetData>
    <row r="1" spans="1:14" ht="45" customHeight="1" x14ac:dyDescent="0.15">
      <c r="A1" s="10" t="s">
        <v>1</v>
      </c>
      <c r="B1" s="23" t="s">
        <v>18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10"/>
    </row>
    <row r="2" spans="1:14" ht="40" customHeight="1" x14ac:dyDescent="0.15">
      <c r="A2" s="11" t="s">
        <v>22</v>
      </c>
      <c r="B2" s="11" t="s">
        <v>70</v>
      </c>
      <c r="C2" s="11" t="s">
        <v>98</v>
      </c>
      <c r="D2" s="11" t="s">
        <v>39</v>
      </c>
      <c r="E2" s="11" t="s">
        <v>40</v>
      </c>
      <c r="F2" s="11" t="s">
        <v>33</v>
      </c>
      <c r="G2" s="11" t="s">
        <v>34</v>
      </c>
      <c r="H2" s="11" t="s">
        <v>41</v>
      </c>
      <c r="I2" s="11" t="s">
        <v>75</v>
      </c>
      <c r="J2" s="11" t="s">
        <v>42</v>
      </c>
      <c r="K2" s="11" t="s">
        <v>76</v>
      </c>
      <c r="L2" s="11" t="s">
        <v>35</v>
      </c>
      <c r="M2" s="11" t="s">
        <v>180</v>
      </c>
      <c r="N2" s="11" t="s">
        <v>179</v>
      </c>
    </row>
    <row r="3" spans="1:14" x14ac:dyDescent="0.15">
      <c r="A3" s="1" t="s">
        <v>137</v>
      </c>
      <c r="B3" s="12">
        <f>SUMIFS('Consolidated Prem and Adj'!$H:$H,'Consolidated Prem and Adj'!$D:$D,$A3,'Consolidated Prem and Adj'!$F:$F,'Benefit Based Summary'!B$2)
+SUMIFS('Consolidated Prem and Adj'!$I:$I,'Consolidated Prem and Adj'!$D:$D,$A3,'Consolidated Prem and Adj'!$F:$F,'Benefit Based Summary'!B$2)</f>
        <v>0</v>
      </c>
      <c r="C3" s="12">
        <f>SUMIFS('Consolidated Prem and Adj'!$H:$H,'Consolidated Prem and Adj'!$D:$D,$A3,'Consolidated Prem and Adj'!$F:$F,'Benefit Based Summary'!C$2)
+SUMIFS('Consolidated Prem and Adj'!$I:$I,'Consolidated Prem and Adj'!$D:$D,$A3,'Consolidated Prem and Adj'!$F:$F,'Benefit Based Summary'!C$2)</f>
        <v>0</v>
      </c>
      <c r="D3" s="12">
        <f>SUMIFS('Consolidated Prem and Adj'!$H:$H,'Consolidated Prem and Adj'!$D:$D,$A3,'Consolidated Prem and Adj'!$F:$F,'Benefit Based Summary'!D$2)
+SUMIFS('Consolidated Prem and Adj'!$I:$I,'Consolidated Prem and Adj'!$D:$D,$A3,'Consolidated Prem and Adj'!$F:$F,'Benefit Based Summary'!D$2)</f>
        <v>0</v>
      </c>
      <c r="E3" s="12">
        <f>SUMIFS('Consolidated Prem and Adj'!$H:$H,'Consolidated Prem and Adj'!$D:$D,$A3,'Consolidated Prem and Adj'!$F:$F,'Benefit Based Summary'!E$2)
+SUMIFS('Consolidated Prem and Adj'!$I:$I,'Consolidated Prem and Adj'!$D:$D,$A3,'Consolidated Prem and Adj'!$F:$F,'Benefit Based Summary'!E$2)</f>
        <v>0</v>
      </c>
      <c r="F3" s="12">
        <f>SUMIFS('Consolidated Prem and Adj'!$H:$H,'Consolidated Prem and Adj'!$D:$D,$A3,'Consolidated Prem and Adj'!$F:$F,'Benefit Based Summary'!F$2)
+SUMIFS('Consolidated Prem and Adj'!$I:$I,'Consolidated Prem and Adj'!$D:$D,$A3,'Consolidated Prem and Adj'!$F:$F,'Benefit Based Summary'!F$2)</f>
        <v>6.5</v>
      </c>
      <c r="G3" s="12">
        <f>SUMIFS('Consolidated Prem and Adj'!$H:$H,'Consolidated Prem and Adj'!$D:$D,$A3,'Consolidated Prem and Adj'!$F:$F,'Benefit Based Summary'!G$2)
+SUMIFS('Consolidated Prem and Adj'!$I:$I,'Consolidated Prem and Adj'!$D:$D,$A3,'Consolidated Prem and Adj'!$F:$F,'Benefit Based Summary'!G$2)</f>
        <v>2.97</v>
      </c>
      <c r="H3" s="12">
        <f>SUMIFS('Consolidated Prem and Adj'!$H:$H,'Consolidated Prem and Adj'!$D:$D,$A3,'Consolidated Prem and Adj'!$F:$F,'Benefit Based Summary'!H$2)
+SUMIFS('Consolidated Prem and Adj'!$I:$I,'Consolidated Prem and Adj'!$D:$D,$A3,'Consolidated Prem and Adj'!$F:$F,'Benefit Based Summary'!H$2)</f>
        <v>0</v>
      </c>
      <c r="I3" s="12">
        <f>SUMIFS('Consolidated Prem and Adj'!$H:$H,'Consolidated Prem and Adj'!$D:$D,$A3,'Consolidated Prem and Adj'!$F:$F,'Benefit Based Summary'!I$2)
+SUMIFS('Consolidated Prem and Adj'!$I:$I,'Consolidated Prem and Adj'!$D:$D,$A3,'Consolidated Prem and Adj'!$F:$F,'Benefit Based Summary'!I$2)</f>
        <v>0</v>
      </c>
      <c r="J3" s="12">
        <f>SUMIFS('Consolidated Prem and Adj'!$H:$H,'Consolidated Prem and Adj'!$D:$D,$A3,'Consolidated Prem and Adj'!$F:$F,'Benefit Based Summary'!J$2)
+SUMIFS('Consolidated Prem and Adj'!$I:$I,'Consolidated Prem and Adj'!$D:$D,$A3,'Consolidated Prem and Adj'!$F:$F,'Benefit Based Summary'!J$2)</f>
        <v>0</v>
      </c>
      <c r="K3" s="12">
        <f>SUMIFS('Consolidated Prem and Adj'!$H:$H,'Consolidated Prem and Adj'!$D:$D,$A3,'Consolidated Prem and Adj'!$F:$F,'Benefit Based Summary'!K$2)
+SUMIFS('Consolidated Prem and Adj'!$I:$I,'Consolidated Prem and Adj'!$D:$D,$A3,'Consolidated Prem and Adj'!$F:$F,'Benefit Based Summary'!K$2)</f>
        <v>0</v>
      </c>
      <c r="L3" s="12">
        <f>SUMIFS('Consolidated Prem and Adj'!$H:$H,'Consolidated Prem and Adj'!$D:$D,$A3,'Consolidated Prem and Adj'!$F:$F,'Benefit Based Summary'!L$2)
+SUMIFS('Consolidated Prem and Adj'!$I:$I,'Consolidated Prem and Adj'!$D:$D,$A3,'Consolidated Prem and Adj'!$F:$F,'Benefit Based Summary'!L$2)</f>
        <v>98</v>
      </c>
      <c r="M3" s="12">
        <f>0</f>
        <v>0</v>
      </c>
      <c r="N3" s="13">
        <f t="shared" ref="N3:N27" si="0">SUM(B3:M3)</f>
        <v>107.47</v>
      </c>
    </row>
    <row r="4" spans="1:14" x14ac:dyDescent="0.15">
      <c r="A4" s="1" t="s">
        <v>166</v>
      </c>
      <c r="B4" s="12">
        <f>SUMIFS('Consolidated Prem and Adj'!$H:$H,'Consolidated Prem and Adj'!$D:$D,$A4,'Consolidated Prem and Adj'!$F:$F,'Benefit Based Summary'!B$2)
+SUMIFS('Consolidated Prem and Adj'!$I:$I,'Consolidated Prem and Adj'!$D:$D,$A4,'Consolidated Prem and Adj'!$F:$F,'Benefit Based Summary'!B$2)</f>
        <v>8.7100000000000009</v>
      </c>
      <c r="C4" s="12">
        <f>SUMIFS('Consolidated Prem and Adj'!$H:$H,'Consolidated Prem and Adj'!$D:$D,$A4,'Consolidated Prem and Adj'!$F:$F,'Benefit Based Summary'!C$2)
+SUMIFS('Consolidated Prem and Adj'!$I:$I,'Consolidated Prem and Adj'!$D:$D,$A4,'Consolidated Prem and Adj'!$F:$F,'Benefit Based Summary'!C$2)</f>
        <v>0</v>
      </c>
      <c r="D4" s="12">
        <f>SUMIFS('Consolidated Prem and Adj'!$H:$H,'Consolidated Prem and Adj'!$D:$D,$A4,'Consolidated Prem and Adj'!$F:$F,'Benefit Based Summary'!D$2)
+SUMIFS('Consolidated Prem and Adj'!$I:$I,'Consolidated Prem and Adj'!$D:$D,$A4,'Consolidated Prem and Adj'!$F:$F,'Benefit Based Summary'!D$2)</f>
        <v>18.16</v>
      </c>
      <c r="E4" s="12">
        <f>SUMIFS('Consolidated Prem and Adj'!$H:$H,'Consolidated Prem and Adj'!$D:$D,$A4,'Consolidated Prem and Adj'!$F:$F,'Benefit Based Summary'!E$2)
+SUMIFS('Consolidated Prem and Adj'!$I:$I,'Consolidated Prem and Adj'!$D:$D,$A4,'Consolidated Prem and Adj'!$F:$F,'Benefit Based Summary'!E$2)</f>
        <v>0</v>
      </c>
      <c r="F4" s="12">
        <f>SUMIFS('Consolidated Prem and Adj'!$H:$H,'Consolidated Prem and Adj'!$D:$D,$A4,'Consolidated Prem and Adj'!$F:$F,'Benefit Based Summary'!F$2)
+SUMIFS('Consolidated Prem and Adj'!$I:$I,'Consolidated Prem and Adj'!$D:$D,$A4,'Consolidated Prem and Adj'!$F:$F,'Benefit Based Summary'!F$2)</f>
        <v>6.5</v>
      </c>
      <c r="G4" s="12">
        <f>SUMIFS('Consolidated Prem and Adj'!$H:$H,'Consolidated Prem and Adj'!$D:$D,$A4,'Consolidated Prem and Adj'!$F:$F,'Benefit Based Summary'!G$2)
+SUMIFS('Consolidated Prem and Adj'!$I:$I,'Consolidated Prem and Adj'!$D:$D,$A4,'Consolidated Prem and Adj'!$F:$F,'Benefit Based Summary'!G$2)</f>
        <v>2.97</v>
      </c>
      <c r="H4" s="12">
        <f>SUMIFS('Consolidated Prem and Adj'!$H:$H,'Consolidated Prem and Adj'!$D:$D,$A4,'Consolidated Prem and Adj'!$F:$F,'Benefit Based Summary'!H$2)
+SUMIFS('Consolidated Prem and Adj'!$I:$I,'Consolidated Prem and Adj'!$D:$D,$A4,'Consolidated Prem and Adj'!$F:$F,'Benefit Based Summary'!H$2)</f>
        <v>0</v>
      </c>
      <c r="I4" s="12">
        <f>SUMIFS('Consolidated Prem and Adj'!$H:$H,'Consolidated Prem and Adj'!$D:$D,$A4,'Consolidated Prem and Adj'!$F:$F,'Benefit Based Summary'!I$2)
+SUMIFS('Consolidated Prem and Adj'!$I:$I,'Consolidated Prem and Adj'!$D:$D,$A4,'Consolidated Prem and Adj'!$F:$F,'Benefit Based Summary'!I$2)</f>
        <v>41.25</v>
      </c>
      <c r="J4" s="12">
        <f>SUMIFS('Consolidated Prem and Adj'!$H:$H,'Consolidated Prem and Adj'!$D:$D,$A4,'Consolidated Prem and Adj'!$F:$F,'Benefit Based Summary'!J$2)
+SUMIFS('Consolidated Prem and Adj'!$I:$I,'Consolidated Prem and Adj'!$D:$D,$A4,'Consolidated Prem and Adj'!$F:$F,'Benefit Based Summary'!J$2)</f>
        <v>0</v>
      </c>
      <c r="K4" s="12">
        <f>SUMIFS('Consolidated Prem and Adj'!$H:$H,'Consolidated Prem and Adj'!$D:$D,$A4,'Consolidated Prem and Adj'!$F:$F,'Benefit Based Summary'!K$2)
+SUMIFS('Consolidated Prem and Adj'!$I:$I,'Consolidated Prem and Adj'!$D:$D,$A4,'Consolidated Prem and Adj'!$F:$F,'Benefit Based Summary'!K$2)</f>
        <v>25.29</v>
      </c>
      <c r="L4" s="12">
        <f>SUMIFS('Consolidated Prem and Adj'!$H:$H,'Consolidated Prem and Adj'!$D:$D,$A4,'Consolidated Prem and Adj'!$F:$F,'Benefit Based Summary'!L$2)
+SUMIFS('Consolidated Prem and Adj'!$I:$I,'Consolidated Prem and Adj'!$D:$D,$A4,'Consolidated Prem and Adj'!$F:$F,'Benefit Based Summary'!L$2)</f>
        <v>224.5</v>
      </c>
      <c r="M4" s="12">
        <f>0</f>
        <v>0</v>
      </c>
      <c r="N4" s="13">
        <f t="shared" si="0"/>
        <v>327.38</v>
      </c>
    </row>
    <row r="5" spans="1:14" x14ac:dyDescent="0.15">
      <c r="A5" s="1" t="s">
        <v>74</v>
      </c>
      <c r="B5" s="12">
        <f>SUMIFS('Consolidated Prem and Adj'!$H:$H,'Consolidated Prem and Adj'!$D:$D,$A5,'Consolidated Prem and Adj'!$F:$F,'Benefit Based Summary'!B$2)
+SUMIFS('Consolidated Prem and Adj'!$I:$I,'Consolidated Prem and Adj'!$D:$D,$A5,'Consolidated Prem and Adj'!$F:$F,'Benefit Based Summary'!B$2)</f>
        <v>0</v>
      </c>
      <c r="C5" s="12">
        <f>SUMIFS('Consolidated Prem and Adj'!$H:$H,'Consolidated Prem and Adj'!$D:$D,$A5,'Consolidated Prem and Adj'!$F:$F,'Benefit Based Summary'!C$2)
+SUMIFS('Consolidated Prem and Adj'!$I:$I,'Consolidated Prem and Adj'!$D:$D,$A5,'Consolidated Prem and Adj'!$F:$F,'Benefit Based Summary'!C$2)</f>
        <v>0</v>
      </c>
      <c r="D5" s="12">
        <f>SUMIFS('Consolidated Prem and Adj'!$H:$H,'Consolidated Prem and Adj'!$D:$D,$A5,'Consolidated Prem and Adj'!$F:$F,'Benefit Based Summary'!D$2)
+SUMIFS('Consolidated Prem and Adj'!$I:$I,'Consolidated Prem and Adj'!$D:$D,$A5,'Consolidated Prem and Adj'!$F:$F,'Benefit Based Summary'!D$2)</f>
        <v>44.01</v>
      </c>
      <c r="E5" s="12">
        <f>SUMIFS('Consolidated Prem and Adj'!$H:$H,'Consolidated Prem and Adj'!$D:$D,$A5,'Consolidated Prem and Adj'!$F:$F,'Benefit Based Summary'!E$2)
+SUMIFS('Consolidated Prem and Adj'!$I:$I,'Consolidated Prem and Adj'!$D:$D,$A5,'Consolidated Prem and Adj'!$F:$F,'Benefit Based Summary'!E$2)</f>
        <v>0</v>
      </c>
      <c r="F5" s="12">
        <f>SUMIFS('Consolidated Prem and Adj'!$H:$H,'Consolidated Prem and Adj'!$D:$D,$A5,'Consolidated Prem and Adj'!$F:$F,'Benefit Based Summary'!F$2)
+SUMIFS('Consolidated Prem and Adj'!$I:$I,'Consolidated Prem and Adj'!$D:$D,$A5,'Consolidated Prem and Adj'!$F:$F,'Benefit Based Summary'!F$2)</f>
        <v>10.73</v>
      </c>
      <c r="G5" s="12">
        <f>SUMIFS('Consolidated Prem and Adj'!$H:$H,'Consolidated Prem and Adj'!$D:$D,$A5,'Consolidated Prem and Adj'!$F:$F,'Benefit Based Summary'!G$2)
+SUMIFS('Consolidated Prem and Adj'!$I:$I,'Consolidated Prem and Adj'!$D:$D,$A5,'Consolidated Prem and Adj'!$F:$F,'Benefit Based Summary'!G$2)</f>
        <v>5.94</v>
      </c>
      <c r="H5" s="12">
        <f>SUMIFS('Consolidated Prem and Adj'!$H:$H,'Consolidated Prem and Adj'!$D:$D,$A5,'Consolidated Prem and Adj'!$F:$F,'Benefit Based Summary'!H$2)
+SUMIFS('Consolidated Prem and Adj'!$I:$I,'Consolidated Prem and Adj'!$D:$D,$A5,'Consolidated Prem and Adj'!$F:$F,'Benefit Based Summary'!H$2)</f>
        <v>552.11</v>
      </c>
      <c r="I5" s="12">
        <f>SUMIFS('Consolidated Prem and Adj'!$H:$H,'Consolidated Prem and Adj'!$D:$D,$A5,'Consolidated Prem and Adj'!$F:$F,'Benefit Based Summary'!I$2)
+SUMIFS('Consolidated Prem and Adj'!$I:$I,'Consolidated Prem and Adj'!$D:$D,$A5,'Consolidated Prem and Adj'!$F:$F,'Benefit Based Summary'!I$2)</f>
        <v>23.77</v>
      </c>
      <c r="J5" s="12">
        <f>SUMIFS('Consolidated Prem and Adj'!$H:$H,'Consolidated Prem and Adj'!$D:$D,$A5,'Consolidated Prem and Adj'!$F:$F,'Benefit Based Summary'!J$2)
+SUMIFS('Consolidated Prem and Adj'!$I:$I,'Consolidated Prem and Adj'!$D:$D,$A5,'Consolidated Prem and Adj'!$F:$F,'Benefit Based Summary'!J$2)</f>
        <v>0</v>
      </c>
      <c r="K5" s="12">
        <f>SUMIFS('Consolidated Prem and Adj'!$H:$H,'Consolidated Prem and Adj'!$D:$D,$A5,'Consolidated Prem and Adj'!$F:$F,'Benefit Based Summary'!K$2)
+SUMIFS('Consolidated Prem and Adj'!$I:$I,'Consolidated Prem and Adj'!$D:$D,$A5,'Consolidated Prem and Adj'!$F:$F,'Benefit Based Summary'!K$2)</f>
        <v>10.79</v>
      </c>
      <c r="L5" s="12">
        <f>SUMIFS('Consolidated Prem and Adj'!$H:$H,'Consolidated Prem and Adj'!$D:$D,$A5,'Consolidated Prem and Adj'!$F:$F,'Benefit Based Summary'!L$2)
+SUMIFS('Consolidated Prem and Adj'!$I:$I,'Consolidated Prem and Adj'!$D:$D,$A5,'Consolidated Prem and Adj'!$F:$F,'Benefit Based Summary'!L$2)</f>
        <v>80.5</v>
      </c>
      <c r="M5" s="12">
        <f>0</f>
        <v>0</v>
      </c>
      <c r="N5" s="13">
        <f t="shared" si="0"/>
        <v>727.84999999999991</v>
      </c>
    </row>
    <row r="6" spans="1:14" x14ac:dyDescent="0.15">
      <c r="A6" s="1" t="s">
        <v>31</v>
      </c>
      <c r="B6" s="12">
        <f>SUMIFS('Consolidated Prem and Adj'!$H:$H,'Consolidated Prem and Adj'!$D:$D,$A6,'Consolidated Prem and Adj'!$F:$F,'Benefit Based Summary'!B$2)
+SUMIFS('Consolidated Prem and Adj'!$I:$I,'Consolidated Prem and Adj'!$D:$D,$A6,'Consolidated Prem and Adj'!$F:$F,'Benefit Based Summary'!B$2)</f>
        <v>0</v>
      </c>
      <c r="C6" s="12">
        <f>SUMIFS('Consolidated Prem and Adj'!$H:$H,'Consolidated Prem and Adj'!$D:$D,$A6,'Consolidated Prem and Adj'!$F:$F,'Benefit Based Summary'!C$2)
+SUMIFS('Consolidated Prem and Adj'!$I:$I,'Consolidated Prem and Adj'!$D:$D,$A6,'Consolidated Prem and Adj'!$F:$F,'Benefit Based Summary'!C$2)</f>
        <v>0</v>
      </c>
      <c r="D6" s="12">
        <f>SUMIFS('Consolidated Prem and Adj'!$H:$H,'Consolidated Prem and Adj'!$D:$D,$A6,'Consolidated Prem and Adj'!$F:$F,'Benefit Based Summary'!D$2)
+SUMIFS('Consolidated Prem and Adj'!$I:$I,'Consolidated Prem and Adj'!$D:$D,$A6,'Consolidated Prem and Adj'!$F:$F,'Benefit Based Summary'!D$2)</f>
        <v>0</v>
      </c>
      <c r="E6" s="12">
        <f>SUMIFS('Consolidated Prem and Adj'!$H:$H,'Consolidated Prem and Adj'!$D:$D,$A6,'Consolidated Prem and Adj'!$F:$F,'Benefit Based Summary'!E$2)
+SUMIFS('Consolidated Prem and Adj'!$I:$I,'Consolidated Prem and Adj'!$D:$D,$A6,'Consolidated Prem and Adj'!$F:$F,'Benefit Based Summary'!E$2)</f>
        <v>0</v>
      </c>
      <c r="F6" s="12">
        <f>SUMIFS('Consolidated Prem and Adj'!$H:$H,'Consolidated Prem and Adj'!$D:$D,$A6,'Consolidated Prem and Adj'!$F:$F,'Benefit Based Summary'!F$2)
+SUMIFS('Consolidated Prem and Adj'!$I:$I,'Consolidated Prem and Adj'!$D:$D,$A6,'Consolidated Prem and Adj'!$F:$F,'Benefit Based Summary'!F$2)</f>
        <v>6.5</v>
      </c>
      <c r="G6" s="12">
        <f>SUMIFS('Consolidated Prem and Adj'!$H:$H,'Consolidated Prem and Adj'!$D:$D,$A6,'Consolidated Prem and Adj'!$F:$F,'Benefit Based Summary'!G$2)
+SUMIFS('Consolidated Prem and Adj'!$I:$I,'Consolidated Prem and Adj'!$D:$D,$A6,'Consolidated Prem and Adj'!$F:$F,'Benefit Based Summary'!G$2)</f>
        <v>2.97</v>
      </c>
      <c r="H6" s="12">
        <f>SUMIFS('Consolidated Prem and Adj'!$H:$H,'Consolidated Prem and Adj'!$D:$D,$A6,'Consolidated Prem and Adj'!$F:$F,'Benefit Based Summary'!H$2)
+SUMIFS('Consolidated Prem and Adj'!$I:$I,'Consolidated Prem and Adj'!$D:$D,$A6,'Consolidated Prem and Adj'!$F:$F,'Benefit Based Summary'!H$2)</f>
        <v>0</v>
      </c>
      <c r="I6" s="12">
        <f>SUMIFS('Consolidated Prem and Adj'!$H:$H,'Consolidated Prem and Adj'!$D:$D,$A6,'Consolidated Prem and Adj'!$F:$F,'Benefit Based Summary'!I$2)
+SUMIFS('Consolidated Prem and Adj'!$I:$I,'Consolidated Prem and Adj'!$D:$D,$A6,'Consolidated Prem and Adj'!$F:$F,'Benefit Based Summary'!I$2)</f>
        <v>0</v>
      </c>
      <c r="J6" s="12">
        <f>SUMIFS('Consolidated Prem and Adj'!$H:$H,'Consolidated Prem and Adj'!$D:$D,$A6,'Consolidated Prem and Adj'!$F:$F,'Benefit Based Summary'!J$2)
+SUMIFS('Consolidated Prem and Adj'!$I:$I,'Consolidated Prem and Adj'!$D:$D,$A6,'Consolidated Prem and Adj'!$F:$F,'Benefit Based Summary'!J$2)</f>
        <v>0</v>
      </c>
      <c r="K6" s="12">
        <f>SUMIFS('Consolidated Prem and Adj'!$H:$H,'Consolidated Prem and Adj'!$D:$D,$A6,'Consolidated Prem and Adj'!$F:$F,'Benefit Based Summary'!K$2)
+SUMIFS('Consolidated Prem and Adj'!$I:$I,'Consolidated Prem and Adj'!$D:$D,$A6,'Consolidated Prem and Adj'!$F:$F,'Benefit Based Summary'!K$2)</f>
        <v>0</v>
      </c>
      <c r="L6" s="12">
        <f>SUMIFS('Consolidated Prem and Adj'!$H:$H,'Consolidated Prem and Adj'!$D:$D,$A6,'Consolidated Prem and Adj'!$F:$F,'Benefit Based Summary'!L$2)
+SUMIFS('Consolidated Prem and Adj'!$I:$I,'Consolidated Prem and Adj'!$D:$D,$A6,'Consolidated Prem and Adj'!$F:$F,'Benefit Based Summary'!L$2)</f>
        <v>10</v>
      </c>
      <c r="M6" s="12">
        <f>0</f>
        <v>0</v>
      </c>
      <c r="N6" s="13">
        <f t="shared" si="0"/>
        <v>19.47</v>
      </c>
    </row>
    <row r="7" spans="1:14" x14ac:dyDescent="0.15">
      <c r="A7" s="1" t="s">
        <v>102</v>
      </c>
      <c r="B7" s="12">
        <f>SUMIFS('Consolidated Prem and Adj'!$H:$H,'Consolidated Prem and Adj'!$D:$D,$A7,'Consolidated Prem and Adj'!$F:$F,'Benefit Based Summary'!B$2)
+SUMIFS('Consolidated Prem and Adj'!$I:$I,'Consolidated Prem and Adj'!$D:$D,$A7,'Consolidated Prem and Adj'!$F:$F,'Benefit Based Summary'!B$2)</f>
        <v>13.65</v>
      </c>
      <c r="C7" s="12">
        <f>SUMIFS('Consolidated Prem and Adj'!$H:$H,'Consolidated Prem and Adj'!$D:$D,$A7,'Consolidated Prem and Adj'!$F:$F,'Benefit Based Summary'!C$2)
+SUMIFS('Consolidated Prem and Adj'!$I:$I,'Consolidated Prem and Adj'!$D:$D,$A7,'Consolidated Prem and Adj'!$F:$F,'Benefit Based Summary'!C$2)</f>
        <v>21</v>
      </c>
      <c r="D7" s="12">
        <f>SUMIFS('Consolidated Prem and Adj'!$H:$H,'Consolidated Prem and Adj'!$D:$D,$A7,'Consolidated Prem and Adj'!$F:$F,'Benefit Based Summary'!D$2)
+SUMIFS('Consolidated Prem and Adj'!$I:$I,'Consolidated Prem and Adj'!$D:$D,$A7,'Consolidated Prem and Adj'!$F:$F,'Benefit Based Summary'!D$2)</f>
        <v>124.33</v>
      </c>
      <c r="E7" s="12">
        <f>SUMIFS('Consolidated Prem and Adj'!$H:$H,'Consolidated Prem and Adj'!$D:$D,$A7,'Consolidated Prem and Adj'!$F:$F,'Benefit Based Summary'!E$2)
+SUMIFS('Consolidated Prem and Adj'!$I:$I,'Consolidated Prem and Adj'!$D:$D,$A7,'Consolidated Prem and Adj'!$F:$F,'Benefit Based Summary'!E$2)</f>
        <v>19.93</v>
      </c>
      <c r="F7" s="12">
        <f>SUMIFS('Consolidated Prem and Adj'!$H:$H,'Consolidated Prem and Adj'!$D:$D,$A7,'Consolidated Prem and Adj'!$F:$F,'Benefit Based Summary'!F$2)
+SUMIFS('Consolidated Prem and Adj'!$I:$I,'Consolidated Prem and Adj'!$D:$D,$A7,'Consolidated Prem and Adj'!$F:$F,'Benefit Based Summary'!F$2)</f>
        <v>13</v>
      </c>
      <c r="G7" s="12">
        <f>SUMIFS('Consolidated Prem and Adj'!$H:$H,'Consolidated Prem and Adj'!$D:$D,$A7,'Consolidated Prem and Adj'!$F:$F,'Benefit Based Summary'!G$2)
+SUMIFS('Consolidated Prem and Adj'!$I:$I,'Consolidated Prem and Adj'!$D:$D,$A7,'Consolidated Prem and Adj'!$F:$F,'Benefit Based Summary'!G$2)</f>
        <v>5.94</v>
      </c>
      <c r="H7" s="12">
        <f>SUMIFS('Consolidated Prem and Adj'!$H:$H,'Consolidated Prem and Adj'!$D:$D,$A7,'Consolidated Prem and Adj'!$F:$F,'Benefit Based Summary'!H$2)
+SUMIFS('Consolidated Prem and Adj'!$I:$I,'Consolidated Prem and Adj'!$D:$D,$A7,'Consolidated Prem and Adj'!$F:$F,'Benefit Based Summary'!H$2)</f>
        <v>1107.54</v>
      </c>
      <c r="I7" s="12">
        <f>SUMIFS('Consolidated Prem and Adj'!$H:$H,'Consolidated Prem and Adj'!$D:$D,$A7,'Consolidated Prem and Adj'!$F:$F,'Benefit Based Summary'!I$2)
+SUMIFS('Consolidated Prem and Adj'!$I:$I,'Consolidated Prem and Adj'!$D:$D,$A7,'Consolidated Prem and Adj'!$F:$F,'Benefit Based Summary'!I$2)</f>
        <v>0</v>
      </c>
      <c r="J7" s="12">
        <f>SUMIFS('Consolidated Prem and Adj'!$H:$H,'Consolidated Prem and Adj'!$D:$D,$A7,'Consolidated Prem and Adj'!$F:$F,'Benefit Based Summary'!J$2)
+SUMIFS('Consolidated Prem and Adj'!$I:$I,'Consolidated Prem and Adj'!$D:$D,$A7,'Consolidated Prem and Adj'!$F:$F,'Benefit Based Summary'!J$2)</f>
        <v>23.16</v>
      </c>
      <c r="K7" s="12">
        <f>SUMIFS('Consolidated Prem and Adj'!$H:$H,'Consolidated Prem and Adj'!$D:$D,$A7,'Consolidated Prem and Adj'!$F:$F,'Benefit Based Summary'!K$2)
+SUMIFS('Consolidated Prem and Adj'!$I:$I,'Consolidated Prem and Adj'!$D:$D,$A7,'Consolidated Prem and Adj'!$F:$F,'Benefit Based Summary'!K$2)</f>
        <v>21.17</v>
      </c>
      <c r="L7" s="12">
        <f>SUMIFS('Consolidated Prem and Adj'!$H:$H,'Consolidated Prem and Adj'!$D:$D,$A7,'Consolidated Prem and Adj'!$F:$F,'Benefit Based Summary'!L$2)
+SUMIFS('Consolidated Prem and Adj'!$I:$I,'Consolidated Prem and Adj'!$D:$D,$A7,'Consolidated Prem and Adj'!$F:$F,'Benefit Based Summary'!L$2)</f>
        <v>273</v>
      </c>
      <c r="M7" s="12">
        <f>0</f>
        <v>0</v>
      </c>
      <c r="N7" s="13">
        <f t="shared" si="0"/>
        <v>1622.72</v>
      </c>
    </row>
    <row r="8" spans="1:14" x14ac:dyDescent="0.15">
      <c r="A8" s="1" t="s">
        <v>69</v>
      </c>
      <c r="B8" s="12">
        <f>SUMIFS('Consolidated Prem and Adj'!$H:$H,'Consolidated Prem and Adj'!$D:$D,$A8,'Consolidated Prem and Adj'!$F:$F,'Benefit Based Summary'!B$2)
+SUMIFS('Consolidated Prem and Adj'!$I:$I,'Consolidated Prem and Adj'!$D:$D,$A8,'Consolidated Prem and Adj'!$F:$F,'Benefit Based Summary'!B$2)</f>
        <v>40.370000000000005</v>
      </c>
      <c r="C8" s="12">
        <f>SUMIFS('Consolidated Prem and Adj'!$H:$H,'Consolidated Prem and Adj'!$D:$D,$A8,'Consolidated Prem and Adj'!$F:$F,'Benefit Based Summary'!C$2)
+SUMIFS('Consolidated Prem and Adj'!$I:$I,'Consolidated Prem and Adj'!$D:$D,$A8,'Consolidated Prem and Adj'!$F:$F,'Benefit Based Summary'!C$2)</f>
        <v>23.53</v>
      </c>
      <c r="D8" s="12">
        <f>SUMIFS('Consolidated Prem and Adj'!$H:$H,'Consolidated Prem and Adj'!$D:$D,$A8,'Consolidated Prem and Adj'!$F:$F,'Benefit Based Summary'!D$2)
+SUMIFS('Consolidated Prem and Adj'!$I:$I,'Consolidated Prem and Adj'!$D:$D,$A8,'Consolidated Prem and Adj'!$F:$F,'Benefit Based Summary'!D$2)</f>
        <v>124.31</v>
      </c>
      <c r="E8" s="12">
        <f>SUMIFS('Consolidated Prem and Adj'!$H:$H,'Consolidated Prem and Adj'!$D:$D,$A8,'Consolidated Prem and Adj'!$F:$F,'Benefit Based Summary'!E$2)
+SUMIFS('Consolidated Prem and Adj'!$I:$I,'Consolidated Prem and Adj'!$D:$D,$A8,'Consolidated Prem and Adj'!$F:$F,'Benefit Based Summary'!E$2)</f>
        <v>29.12</v>
      </c>
      <c r="F8" s="12">
        <f>SUMIFS('Consolidated Prem and Adj'!$H:$H,'Consolidated Prem and Adj'!$D:$D,$A8,'Consolidated Prem and Adj'!$F:$F,'Benefit Based Summary'!F$2)
+SUMIFS('Consolidated Prem and Adj'!$I:$I,'Consolidated Prem and Adj'!$D:$D,$A8,'Consolidated Prem and Adj'!$F:$F,'Benefit Based Summary'!F$2)</f>
        <v>26</v>
      </c>
      <c r="G8" s="12">
        <f>SUMIFS('Consolidated Prem and Adj'!$H:$H,'Consolidated Prem and Adj'!$D:$D,$A8,'Consolidated Prem and Adj'!$F:$F,'Benefit Based Summary'!G$2)
+SUMIFS('Consolidated Prem and Adj'!$I:$I,'Consolidated Prem and Adj'!$D:$D,$A8,'Consolidated Prem and Adj'!$F:$F,'Benefit Based Summary'!G$2)</f>
        <v>11.88</v>
      </c>
      <c r="H8" s="12">
        <f>SUMIFS('Consolidated Prem and Adj'!$H:$H,'Consolidated Prem and Adj'!$D:$D,$A8,'Consolidated Prem and Adj'!$F:$F,'Benefit Based Summary'!H$2)
+SUMIFS('Consolidated Prem and Adj'!$I:$I,'Consolidated Prem and Adj'!$D:$D,$A8,'Consolidated Prem and Adj'!$F:$F,'Benefit Based Summary'!H$2)</f>
        <v>1658</v>
      </c>
      <c r="I8" s="12">
        <f>SUMIFS('Consolidated Prem and Adj'!$H:$H,'Consolidated Prem and Adj'!$D:$D,$A8,'Consolidated Prem and Adj'!$F:$F,'Benefit Based Summary'!I$2)
+SUMIFS('Consolidated Prem and Adj'!$I:$I,'Consolidated Prem and Adj'!$D:$D,$A8,'Consolidated Prem and Adj'!$F:$F,'Benefit Based Summary'!I$2)</f>
        <v>54.99</v>
      </c>
      <c r="J8" s="12">
        <f>SUMIFS('Consolidated Prem and Adj'!$H:$H,'Consolidated Prem and Adj'!$D:$D,$A8,'Consolidated Prem and Adj'!$F:$F,'Benefit Based Summary'!J$2)
+SUMIFS('Consolidated Prem and Adj'!$I:$I,'Consolidated Prem and Adj'!$D:$D,$A8,'Consolidated Prem and Adj'!$F:$F,'Benefit Based Summary'!J$2)</f>
        <v>30.869999999999997</v>
      </c>
      <c r="K8" s="12">
        <f>SUMIFS('Consolidated Prem and Adj'!$H:$H,'Consolidated Prem and Adj'!$D:$D,$A8,'Consolidated Prem and Adj'!$F:$F,'Benefit Based Summary'!K$2)
+SUMIFS('Consolidated Prem and Adj'!$I:$I,'Consolidated Prem and Adj'!$D:$D,$A8,'Consolidated Prem and Adj'!$F:$F,'Benefit Based Summary'!K$2)</f>
        <v>85.15</v>
      </c>
      <c r="L8" s="12">
        <f>SUMIFS('Consolidated Prem and Adj'!$H:$H,'Consolidated Prem and Adj'!$D:$D,$A8,'Consolidated Prem and Adj'!$F:$F,'Benefit Based Summary'!L$2)
+SUMIFS('Consolidated Prem and Adj'!$I:$I,'Consolidated Prem and Adj'!$D:$D,$A8,'Consolidated Prem and Adj'!$F:$F,'Benefit Based Summary'!L$2)</f>
        <v>782.5</v>
      </c>
      <c r="M8" s="12">
        <f>0</f>
        <v>0</v>
      </c>
      <c r="N8" s="13">
        <f t="shared" si="0"/>
        <v>2866.72</v>
      </c>
    </row>
    <row r="9" spans="1:14" x14ac:dyDescent="0.15">
      <c r="A9" s="1" t="s">
        <v>143</v>
      </c>
      <c r="B9" s="12">
        <f>SUMIFS('Consolidated Prem and Adj'!$H:$H,'Consolidated Prem and Adj'!$D:$D,$A9,'Consolidated Prem and Adj'!$F:$F,'Benefit Based Summary'!B$2)
+SUMIFS('Consolidated Prem and Adj'!$I:$I,'Consolidated Prem and Adj'!$D:$D,$A9,'Consolidated Prem and Adj'!$F:$F,'Benefit Based Summary'!B$2)</f>
        <v>0</v>
      </c>
      <c r="C9" s="12">
        <f>SUMIFS('Consolidated Prem and Adj'!$H:$H,'Consolidated Prem and Adj'!$D:$D,$A9,'Consolidated Prem and Adj'!$F:$F,'Benefit Based Summary'!C$2)
+SUMIFS('Consolidated Prem and Adj'!$I:$I,'Consolidated Prem and Adj'!$D:$D,$A9,'Consolidated Prem and Adj'!$F:$F,'Benefit Based Summary'!C$2)</f>
        <v>0</v>
      </c>
      <c r="D9" s="12">
        <f>SUMIFS('Consolidated Prem and Adj'!$H:$H,'Consolidated Prem and Adj'!$D:$D,$A9,'Consolidated Prem and Adj'!$F:$F,'Benefit Based Summary'!D$2)
+SUMIFS('Consolidated Prem and Adj'!$I:$I,'Consolidated Prem and Adj'!$D:$D,$A9,'Consolidated Prem and Adj'!$F:$F,'Benefit Based Summary'!D$2)</f>
        <v>0</v>
      </c>
      <c r="E9" s="12">
        <f>SUMIFS('Consolidated Prem and Adj'!$H:$H,'Consolidated Prem and Adj'!$D:$D,$A9,'Consolidated Prem and Adj'!$F:$F,'Benefit Based Summary'!E$2)
+SUMIFS('Consolidated Prem and Adj'!$I:$I,'Consolidated Prem and Adj'!$D:$D,$A9,'Consolidated Prem and Adj'!$F:$F,'Benefit Based Summary'!E$2)</f>
        <v>0</v>
      </c>
      <c r="F9" s="12">
        <f>SUMIFS('Consolidated Prem and Adj'!$H:$H,'Consolidated Prem and Adj'!$D:$D,$A9,'Consolidated Prem and Adj'!$F:$F,'Benefit Based Summary'!F$2)
+SUMIFS('Consolidated Prem and Adj'!$I:$I,'Consolidated Prem and Adj'!$D:$D,$A9,'Consolidated Prem and Adj'!$F:$F,'Benefit Based Summary'!F$2)</f>
        <v>0</v>
      </c>
      <c r="G9" s="12">
        <f>SUMIFS('Consolidated Prem and Adj'!$H:$H,'Consolidated Prem and Adj'!$D:$D,$A9,'Consolidated Prem and Adj'!$F:$F,'Benefit Based Summary'!G$2)
+SUMIFS('Consolidated Prem and Adj'!$I:$I,'Consolidated Prem and Adj'!$D:$D,$A9,'Consolidated Prem and Adj'!$F:$F,'Benefit Based Summary'!G$2)</f>
        <v>0</v>
      </c>
      <c r="H9" s="12">
        <f>SUMIFS('Consolidated Prem and Adj'!$H:$H,'Consolidated Prem and Adj'!$D:$D,$A9,'Consolidated Prem and Adj'!$F:$F,'Benefit Based Summary'!H$2)
+SUMIFS('Consolidated Prem and Adj'!$I:$I,'Consolidated Prem and Adj'!$D:$D,$A9,'Consolidated Prem and Adj'!$F:$F,'Benefit Based Summary'!H$2)</f>
        <v>0</v>
      </c>
      <c r="I9" s="12">
        <f>SUMIFS('Consolidated Prem and Adj'!$H:$H,'Consolidated Prem and Adj'!$D:$D,$A9,'Consolidated Prem and Adj'!$F:$F,'Benefit Based Summary'!I$2)
+SUMIFS('Consolidated Prem and Adj'!$I:$I,'Consolidated Prem and Adj'!$D:$D,$A9,'Consolidated Prem and Adj'!$F:$F,'Benefit Based Summary'!I$2)</f>
        <v>0</v>
      </c>
      <c r="J9" s="12">
        <f>SUMIFS('Consolidated Prem and Adj'!$H:$H,'Consolidated Prem and Adj'!$D:$D,$A9,'Consolidated Prem and Adj'!$F:$F,'Benefit Based Summary'!J$2)
+SUMIFS('Consolidated Prem and Adj'!$I:$I,'Consolidated Prem and Adj'!$D:$D,$A9,'Consolidated Prem and Adj'!$F:$F,'Benefit Based Summary'!J$2)</f>
        <v>0</v>
      </c>
      <c r="K9" s="12">
        <f>SUMIFS('Consolidated Prem and Adj'!$H:$H,'Consolidated Prem and Adj'!$D:$D,$A9,'Consolidated Prem and Adj'!$F:$F,'Benefit Based Summary'!K$2)
+SUMIFS('Consolidated Prem and Adj'!$I:$I,'Consolidated Prem and Adj'!$D:$D,$A9,'Consolidated Prem and Adj'!$F:$F,'Benefit Based Summary'!K$2)</f>
        <v>0</v>
      </c>
      <c r="L9" s="12">
        <f>SUMIFS('Consolidated Prem and Adj'!$H:$H,'Consolidated Prem and Adj'!$D:$D,$A9,'Consolidated Prem and Adj'!$F:$F,'Benefit Based Summary'!L$2)
+SUMIFS('Consolidated Prem and Adj'!$I:$I,'Consolidated Prem and Adj'!$D:$D,$A9,'Consolidated Prem and Adj'!$F:$F,'Benefit Based Summary'!L$2)</f>
        <v>202.5</v>
      </c>
      <c r="M9" s="12">
        <f>0</f>
        <v>0</v>
      </c>
      <c r="N9" s="13">
        <f t="shared" si="0"/>
        <v>202.5</v>
      </c>
    </row>
    <row r="10" spans="1:14" x14ac:dyDescent="0.15">
      <c r="A10" s="1" t="s">
        <v>61</v>
      </c>
      <c r="B10" s="12">
        <f>SUMIFS('Consolidated Prem and Adj'!$H:$H,'Consolidated Prem and Adj'!$D:$D,$A10,'Consolidated Prem and Adj'!$F:$F,'Benefit Based Summary'!B$2)
+SUMIFS('Consolidated Prem and Adj'!$I:$I,'Consolidated Prem and Adj'!$D:$D,$A10,'Consolidated Prem and Adj'!$F:$F,'Benefit Based Summary'!B$2)</f>
        <v>0</v>
      </c>
      <c r="C10" s="12">
        <f>SUMIFS('Consolidated Prem and Adj'!$H:$H,'Consolidated Prem and Adj'!$D:$D,$A10,'Consolidated Prem and Adj'!$F:$F,'Benefit Based Summary'!C$2)
+SUMIFS('Consolidated Prem and Adj'!$I:$I,'Consolidated Prem and Adj'!$D:$D,$A10,'Consolidated Prem and Adj'!$F:$F,'Benefit Based Summary'!C$2)</f>
        <v>0</v>
      </c>
      <c r="D10" s="12">
        <f>SUMIFS('Consolidated Prem and Adj'!$H:$H,'Consolidated Prem and Adj'!$D:$D,$A10,'Consolidated Prem and Adj'!$F:$F,'Benefit Based Summary'!D$2)
+SUMIFS('Consolidated Prem and Adj'!$I:$I,'Consolidated Prem and Adj'!$D:$D,$A10,'Consolidated Prem and Adj'!$F:$F,'Benefit Based Summary'!D$2)</f>
        <v>18.16</v>
      </c>
      <c r="E10" s="12">
        <f>SUMIFS('Consolidated Prem and Adj'!$H:$H,'Consolidated Prem and Adj'!$D:$D,$A10,'Consolidated Prem and Adj'!$F:$F,'Benefit Based Summary'!E$2)
+SUMIFS('Consolidated Prem and Adj'!$I:$I,'Consolidated Prem and Adj'!$D:$D,$A10,'Consolidated Prem and Adj'!$F:$F,'Benefit Based Summary'!E$2)</f>
        <v>0</v>
      </c>
      <c r="F10" s="12">
        <f>SUMIFS('Consolidated Prem and Adj'!$H:$H,'Consolidated Prem and Adj'!$D:$D,$A10,'Consolidated Prem and Adj'!$F:$F,'Benefit Based Summary'!F$2)
+SUMIFS('Consolidated Prem and Adj'!$I:$I,'Consolidated Prem and Adj'!$D:$D,$A10,'Consolidated Prem and Adj'!$F:$F,'Benefit Based Summary'!F$2)</f>
        <v>6.5</v>
      </c>
      <c r="G10" s="12">
        <f>SUMIFS('Consolidated Prem and Adj'!$H:$H,'Consolidated Prem and Adj'!$D:$D,$A10,'Consolidated Prem and Adj'!$F:$F,'Benefit Based Summary'!G$2)
+SUMIFS('Consolidated Prem and Adj'!$I:$I,'Consolidated Prem and Adj'!$D:$D,$A10,'Consolidated Prem and Adj'!$F:$F,'Benefit Based Summary'!G$2)</f>
        <v>2.97</v>
      </c>
      <c r="H10" s="12">
        <f>SUMIFS('Consolidated Prem and Adj'!$H:$H,'Consolidated Prem and Adj'!$D:$D,$A10,'Consolidated Prem and Adj'!$F:$F,'Benefit Based Summary'!H$2)
+SUMIFS('Consolidated Prem and Adj'!$I:$I,'Consolidated Prem and Adj'!$D:$D,$A10,'Consolidated Prem and Adj'!$F:$F,'Benefit Based Summary'!H$2)</f>
        <v>552.11</v>
      </c>
      <c r="I10" s="12">
        <f>SUMIFS('Consolidated Prem and Adj'!$H:$H,'Consolidated Prem and Adj'!$D:$D,$A10,'Consolidated Prem and Adj'!$F:$F,'Benefit Based Summary'!I$2)
+SUMIFS('Consolidated Prem and Adj'!$I:$I,'Consolidated Prem and Adj'!$D:$D,$A10,'Consolidated Prem and Adj'!$F:$F,'Benefit Based Summary'!I$2)</f>
        <v>0</v>
      </c>
      <c r="J10" s="12">
        <f>SUMIFS('Consolidated Prem and Adj'!$H:$H,'Consolidated Prem and Adj'!$D:$D,$A10,'Consolidated Prem and Adj'!$F:$F,'Benefit Based Summary'!J$2)
+SUMIFS('Consolidated Prem and Adj'!$I:$I,'Consolidated Prem and Adj'!$D:$D,$A10,'Consolidated Prem and Adj'!$F:$F,'Benefit Based Summary'!J$2)</f>
        <v>7.71</v>
      </c>
      <c r="K10" s="12">
        <f>SUMIFS('Consolidated Prem and Adj'!$H:$H,'Consolidated Prem and Adj'!$D:$D,$A10,'Consolidated Prem and Adj'!$F:$F,'Benefit Based Summary'!K$2)
+SUMIFS('Consolidated Prem and Adj'!$I:$I,'Consolidated Prem and Adj'!$D:$D,$A10,'Consolidated Prem and Adj'!$F:$F,'Benefit Based Summary'!K$2)</f>
        <v>0</v>
      </c>
      <c r="L10" s="12">
        <f>SUMIFS('Consolidated Prem and Adj'!$H:$H,'Consolidated Prem and Adj'!$D:$D,$A10,'Consolidated Prem and Adj'!$F:$F,'Benefit Based Summary'!L$2)
+SUMIFS('Consolidated Prem and Adj'!$I:$I,'Consolidated Prem and Adj'!$D:$D,$A10,'Consolidated Prem and Adj'!$F:$F,'Benefit Based Summary'!L$2)</f>
        <v>186</v>
      </c>
      <c r="M10" s="12">
        <f>0</f>
        <v>0</v>
      </c>
      <c r="N10" s="13">
        <f t="shared" si="0"/>
        <v>773.45</v>
      </c>
    </row>
    <row r="11" spans="1:14" x14ac:dyDescent="0.15">
      <c r="A11" s="1" t="s">
        <v>46</v>
      </c>
      <c r="B11" s="12">
        <f>SUMIFS('Consolidated Prem and Adj'!$H:$H,'Consolidated Prem and Adj'!$D:$D,$A11,'Consolidated Prem and Adj'!$F:$F,'Benefit Based Summary'!B$2)
+SUMIFS('Consolidated Prem and Adj'!$I:$I,'Consolidated Prem and Adj'!$D:$D,$A11,'Consolidated Prem and Adj'!$F:$F,'Benefit Based Summary'!B$2)</f>
        <v>0</v>
      </c>
      <c r="C11" s="12">
        <f>SUMIFS('Consolidated Prem and Adj'!$H:$H,'Consolidated Prem and Adj'!$D:$D,$A11,'Consolidated Prem and Adj'!$F:$F,'Benefit Based Summary'!C$2)
+SUMIFS('Consolidated Prem and Adj'!$I:$I,'Consolidated Prem and Adj'!$D:$D,$A11,'Consolidated Prem and Adj'!$F:$F,'Benefit Based Summary'!C$2)</f>
        <v>0</v>
      </c>
      <c r="D11" s="12">
        <f>SUMIFS('Consolidated Prem and Adj'!$H:$H,'Consolidated Prem and Adj'!$D:$D,$A11,'Consolidated Prem and Adj'!$F:$F,'Benefit Based Summary'!D$2)
+SUMIFS('Consolidated Prem and Adj'!$I:$I,'Consolidated Prem and Adj'!$D:$D,$A11,'Consolidated Prem and Adj'!$F:$F,'Benefit Based Summary'!D$2)</f>
        <v>44.01</v>
      </c>
      <c r="E11" s="12">
        <f>SUMIFS('Consolidated Prem and Adj'!$H:$H,'Consolidated Prem and Adj'!$D:$D,$A11,'Consolidated Prem and Adj'!$F:$F,'Benefit Based Summary'!E$2)
+SUMIFS('Consolidated Prem and Adj'!$I:$I,'Consolidated Prem and Adj'!$D:$D,$A11,'Consolidated Prem and Adj'!$F:$F,'Benefit Based Summary'!E$2)</f>
        <v>0</v>
      </c>
      <c r="F11" s="12">
        <f>SUMIFS('Consolidated Prem and Adj'!$H:$H,'Consolidated Prem and Adj'!$D:$D,$A11,'Consolidated Prem and Adj'!$F:$F,'Benefit Based Summary'!F$2)
+SUMIFS('Consolidated Prem and Adj'!$I:$I,'Consolidated Prem and Adj'!$D:$D,$A11,'Consolidated Prem and Adj'!$F:$F,'Benefit Based Summary'!F$2)</f>
        <v>19.5</v>
      </c>
      <c r="G11" s="12">
        <f>SUMIFS('Consolidated Prem and Adj'!$H:$H,'Consolidated Prem and Adj'!$D:$D,$A11,'Consolidated Prem and Adj'!$F:$F,'Benefit Based Summary'!G$2)
+SUMIFS('Consolidated Prem and Adj'!$I:$I,'Consolidated Prem and Adj'!$D:$D,$A11,'Consolidated Prem and Adj'!$F:$F,'Benefit Based Summary'!G$2)</f>
        <v>8.91</v>
      </c>
      <c r="H11" s="12">
        <f>SUMIFS('Consolidated Prem and Adj'!$H:$H,'Consolidated Prem and Adj'!$D:$D,$A11,'Consolidated Prem and Adj'!$F:$F,'Benefit Based Summary'!H$2)
+SUMIFS('Consolidated Prem and Adj'!$I:$I,'Consolidated Prem and Adj'!$D:$D,$A11,'Consolidated Prem and Adj'!$F:$F,'Benefit Based Summary'!H$2)</f>
        <v>861.41</v>
      </c>
      <c r="I11" s="12">
        <f>SUMIFS('Consolidated Prem and Adj'!$H:$H,'Consolidated Prem and Adj'!$D:$D,$A11,'Consolidated Prem and Adj'!$F:$F,'Benefit Based Summary'!I$2)
+SUMIFS('Consolidated Prem and Adj'!$I:$I,'Consolidated Prem and Adj'!$D:$D,$A11,'Consolidated Prem and Adj'!$F:$F,'Benefit Based Summary'!I$2)</f>
        <v>0</v>
      </c>
      <c r="J11" s="12">
        <f>SUMIFS('Consolidated Prem and Adj'!$H:$H,'Consolidated Prem and Adj'!$D:$D,$A11,'Consolidated Prem and Adj'!$F:$F,'Benefit Based Summary'!J$2)
+SUMIFS('Consolidated Prem and Adj'!$I:$I,'Consolidated Prem and Adj'!$D:$D,$A11,'Consolidated Prem and Adj'!$F:$F,'Benefit Based Summary'!J$2)</f>
        <v>0</v>
      </c>
      <c r="K11" s="12">
        <f>SUMIFS('Consolidated Prem and Adj'!$H:$H,'Consolidated Prem and Adj'!$D:$D,$A11,'Consolidated Prem and Adj'!$F:$F,'Benefit Based Summary'!K$2)
+SUMIFS('Consolidated Prem and Adj'!$I:$I,'Consolidated Prem and Adj'!$D:$D,$A11,'Consolidated Prem and Adj'!$F:$F,'Benefit Based Summary'!K$2)</f>
        <v>0</v>
      </c>
      <c r="L11" s="12">
        <f>SUMIFS('Consolidated Prem and Adj'!$H:$H,'Consolidated Prem and Adj'!$D:$D,$A11,'Consolidated Prem and Adj'!$F:$F,'Benefit Based Summary'!L$2)
+SUMIFS('Consolidated Prem and Adj'!$I:$I,'Consolidated Prem and Adj'!$D:$D,$A11,'Consolidated Prem and Adj'!$F:$F,'Benefit Based Summary'!L$2)</f>
        <v>393</v>
      </c>
      <c r="M11" s="12">
        <f>0</f>
        <v>0</v>
      </c>
      <c r="N11" s="13">
        <f t="shared" si="0"/>
        <v>1326.83</v>
      </c>
    </row>
    <row r="12" spans="1:14" x14ac:dyDescent="0.15">
      <c r="A12" s="1" t="s">
        <v>110</v>
      </c>
      <c r="B12" s="12">
        <f>SUMIFS('Consolidated Prem and Adj'!$H:$H,'Consolidated Prem and Adj'!$D:$D,$A12,'Consolidated Prem and Adj'!$F:$F,'Benefit Based Summary'!B$2)
+SUMIFS('Consolidated Prem and Adj'!$I:$I,'Consolidated Prem and Adj'!$D:$D,$A12,'Consolidated Prem and Adj'!$F:$F,'Benefit Based Summary'!B$2)</f>
        <v>0</v>
      </c>
      <c r="C12" s="12">
        <f>SUMIFS('Consolidated Prem and Adj'!$H:$H,'Consolidated Prem and Adj'!$D:$D,$A12,'Consolidated Prem and Adj'!$F:$F,'Benefit Based Summary'!C$2)
+SUMIFS('Consolidated Prem and Adj'!$I:$I,'Consolidated Prem and Adj'!$D:$D,$A12,'Consolidated Prem and Adj'!$F:$F,'Benefit Based Summary'!C$2)</f>
        <v>0</v>
      </c>
      <c r="D12" s="12">
        <f>SUMIFS('Consolidated Prem and Adj'!$H:$H,'Consolidated Prem and Adj'!$D:$D,$A12,'Consolidated Prem and Adj'!$F:$F,'Benefit Based Summary'!D$2)
+SUMIFS('Consolidated Prem and Adj'!$I:$I,'Consolidated Prem and Adj'!$D:$D,$A12,'Consolidated Prem and Adj'!$F:$F,'Benefit Based Summary'!D$2)</f>
        <v>44.01</v>
      </c>
      <c r="E12" s="12">
        <f>SUMIFS('Consolidated Prem and Adj'!$H:$H,'Consolidated Prem and Adj'!$D:$D,$A12,'Consolidated Prem and Adj'!$F:$F,'Benefit Based Summary'!E$2)
+SUMIFS('Consolidated Prem and Adj'!$I:$I,'Consolidated Prem and Adj'!$D:$D,$A12,'Consolidated Prem and Adj'!$F:$F,'Benefit Based Summary'!E$2)</f>
        <v>0</v>
      </c>
      <c r="F12" s="12">
        <f>SUMIFS('Consolidated Prem and Adj'!$H:$H,'Consolidated Prem and Adj'!$D:$D,$A12,'Consolidated Prem and Adj'!$F:$F,'Benefit Based Summary'!F$2)
+SUMIFS('Consolidated Prem and Adj'!$I:$I,'Consolidated Prem and Adj'!$D:$D,$A12,'Consolidated Prem and Adj'!$F:$F,'Benefit Based Summary'!F$2)</f>
        <v>6.5</v>
      </c>
      <c r="G12" s="12">
        <f>SUMIFS('Consolidated Prem and Adj'!$H:$H,'Consolidated Prem and Adj'!$D:$D,$A12,'Consolidated Prem and Adj'!$F:$F,'Benefit Based Summary'!G$2)
+SUMIFS('Consolidated Prem and Adj'!$I:$I,'Consolidated Prem and Adj'!$D:$D,$A12,'Consolidated Prem and Adj'!$F:$F,'Benefit Based Summary'!G$2)</f>
        <v>2.97</v>
      </c>
      <c r="H12" s="12">
        <f>SUMIFS('Consolidated Prem and Adj'!$H:$H,'Consolidated Prem and Adj'!$D:$D,$A12,'Consolidated Prem and Adj'!$F:$F,'Benefit Based Summary'!H$2)
+SUMIFS('Consolidated Prem and Adj'!$I:$I,'Consolidated Prem and Adj'!$D:$D,$A12,'Consolidated Prem and Adj'!$F:$F,'Benefit Based Summary'!H$2)</f>
        <v>743.53</v>
      </c>
      <c r="I12" s="12">
        <f>SUMIFS('Consolidated Prem and Adj'!$H:$H,'Consolidated Prem and Adj'!$D:$D,$A12,'Consolidated Prem and Adj'!$F:$F,'Benefit Based Summary'!I$2)
+SUMIFS('Consolidated Prem and Adj'!$I:$I,'Consolidated Prem and Adj'!$D:$D,$A12,'Consolidated Prem and Adj'!$F:$F,'Benefit Based Summary'!I$2)</f>
        <v>0</v>
      </c>
      <c r="J12" s="12">
        <f>SUMIFS('Consolidated Prem and Adj'!$H:$H,'Consolidated Prem and Adj'!$D:$D,$A12,'Consolidated Prem and Adj'!$F:$F,'Benefit Based Summary'!J$2)
+SUMIFS('Consolidated Prem and Adj'!$I:$I,'Consolidated Prem and Adj'!$D:$D,$A12,'Consolidated Prem and Adj'!$F:$F,'Benefit Based Summary'!J$2)</f>
        <v>7.71</v>
      </c>
      <c r="K12" s="12">
        <f>SUMIFS('Consolidated Prem and Adj'!$H:$H,'Consolidated Prem and Adj'!$D:$D,$A12,'Consolidated Prem and Adj'!$F:$F,'Benefit Based Summary'!K$2)
+SUMIFS('Consolidated Prem and Adj'!$I:$I,'Consolidated Prem and Adj'!$D:$D,$A12,'Consolidated Prem and Adj'!$F:$F,'Benefit Based Summary'!K$2)</f>
        <v>0</v>
      </c>
      <c r="L12" s="12">
        <f>SUMIFS('Consolidated Prem and Adj'!$H:$H,'Consolidated Prem and Adj'!$D:$D,$A12,'Consolidated Prem and Adj'!$F:$F,'Benefit Based Summary'!L$2)
+SUMIFS('Consolidated Prem and Adj'!$I:$I,'Consolidated Prem and Adj'!$D:$D,$A12,'Consolidated Prem and Adj'!$F:$F,'Benefit Based Summary'!L$2)</f>
        <v>70.5</v>
      </c>
      <c r="M12" s="12">
        <f>0</f>
        <v>0</v>
      </c>
      <c r="N12" s="13">
        <f t="shared" si="0"/>
        <v>875.22</v>
      </c>
    </row>
    <row r="13" spans="1:14" x14ac:dyDescent="0.15">
      <c r="A13" s="1" t="s">
        <v>97</v>
      </c>
      <c r="B13" s="12">
        <f>SUMIFS('Consolidated Prem and Adj'!$H:$H,'Consolidated Prem and Adj'!$D:$D,$A13,'Consolidated Prem and Adj'!$F:$F,'Benefit Based Summary'!B$2)
+SUMIFS('Consolidated Prem and Adj'!$I:$I,'Consolidated Prem and Adj'!$D:$D,$A13,'Consolidated Prem and Adj'!$F:$F,'Benefit Based Summary'!B$2)</f>
        <v>0</v>
      </c>
      <c r="C13" s="12">
        <f>SUMIFS('Consolidated Prem and Adj'!$H:$H,'Consolidated Prem and Adj'!$D:$D,$A13,'Consolidated Prem and Adj'!$F:$F,'Benefit Based Summary'!C$2)
+SUMIFS('Consolidated Prem and Adj'!$I:$I,'Consolidated Prem and Adj'!$D:$D,$A13,'Consolidated Prem and Adj'!$F:$F,'Benefit Based Summary'!C$2)</f>
        <v>12.74</v>
      </c>
      <c r="D13" s="12">
        <f>SUMIFS('Consolidated Prem and Adj'!$H:$H,'Consolidated Prem and Adj'!$D:$D,$A13,'Consolidated Prem and Adj'!$F:$F,'Benefit Based Summary'!D$2)
+SUMIFS('Consolidated Prem and Adj'!$I:$I,'Consolidated Prem and Adj'!$D:$D,$A13,'Consolidated Prem and Adj'!$F:$F,'Benefit Based Summary'!D$2)</f>
        <v>0</v>
      </c>
      <c r="E13" s="12">
        <f>SUMIFS('Consolidated Prem and Adj'!$H:$H,'Consolidated Prem and Adj'!$D:$D,$A13,'Consolidated Prem and Adj'!$F:$F,'Benefit Based Summary'!E$2)
+SUMIFS('Consolidated Prem and Adj'!$I:$I,'Consolidated Prem and Adj'!$D:$D,$A13,'Consolidated Prem and Adj'!$F:$F,'Benefit Based Summary'!E$2)</f>
        <v>0</v>
      </c>
      <c r="F13" s="12">
        <f>SUMIFS('Consolidated Prem and Adj'!$H:$H,'Consolidated Prem and Adj'!$D:$D,$A13,'Consolidated Prem and Adj'!$F:$F,'Benefit Based Summary'!F$2)
+SUMIFS('Consolidated Prem and Adj'!$I:$I,'Consolidated Prem and Adj'!$D:$D,$A13,'Consolidated Prem and Adj'!$F:$F,'Benefit Based Summary'!F$2)</f>
        <v>6.5</v>
      </c>
      <c r="G13" s="12">
        <f>SUMIFS('Consolidated Prem and Adj'!$H:$H,'Consolidated Prem and Adj'!$D:$D,$A13,'Consolidated Prem and Adj'!$F:$F,'Benefit Based Summary'!G$2)
+SUMIFS('Consolidated Prem and Adj'!$I:$I,'Consolidated Prem and Adj'!$D:$D,$A13,'Consolidated Prem and Adj'!$F:$F,'Benefit Based Summary'!G$2)</f>
        <v>2.97</v>
      </c>
      <c r="H13" s="12">
        <f>SUMIFS('Consolidated Prem and Adj'!$H:$H,'Consolidated Prem and Adj'!$D:$D,$A13,'Consolidated Prem and Adj'!$F:$F,'Benefit Based Summary'!H$2)
+SUMIFS('Consolidated Prem and Adj'!$I:$I,'Consolidated Prem and Adj'!$D:$D,$A13,'Consolidated Prem and Adj'!$F:$F,'Benefit Based Summary'!H$2)</f>
        <v>0</v>
      </c>
      <c r="I13" s="12">
        <f>SUMIFS('Consolidated Prem and Adj'!$H:$H,'Consolidated Prem and Adj'!$D:$D,$A13,'Consolidated Prem and Adj'!$F:$F,'Benefit Based Summary'!I$2)
+SUMIFS('Consolidated Prem and Adj'!$I:$I,'Consolidated Prem and Adj'!$D:$D,$A13,'Consolidated Prem and Adj'!$F:$F,'Benefit Based Summary'!I$2)</f>
        <v>0</v>
      </c>
      <c r="J13" s="12">
        <f>SUMIFS('Consolidated Prem and Adj'!$H:$H,'Consolidated Prem and Adj'!$D:$D,$A13,'Consolidated Prem and Adj'!$F:$F,'Benefit Based Summary'!J$2)
+SUMIFS('Consolidated Prem and Adj'!$I:$I,'Consolidated Prem and Adj'!$D:$D,$A13,'Consolidated Prem and Adj'!$F:$F,'Benefit Based Summary'!J$2)</f>
        <v>0</v>
      </c>
      <c r="K13" s="12">
        <f>SUMIFS('Consolidated Prem and Adj'!$H:$H,'Consolidated Prem and Adj'!$D:$D,$A13,'Consolidated Prem and Adj'!$F:$F,'Benefit Based Summary'!K$2)
+SUMIFS('Consolidated Prem and Adj'!$I:$I,'Consolidated Prem and Adj'!$D:$D,$A13,'Consolidated Prem and Adj'!$F:$F,'Benefit Based Summary'!K$2)</f>
        <v>0</v>
      </c>
      <c r="L13" s="12">
        <f>SUMIFS('Consolidated Prem and Adj'!$H:$H,'Consolidated Prem and Adj'!$D:$D,$A13,'Consolidated Prem and Adj'!$F:$F,'Benefit Based Summary'!L$2)
+SUMIFS('Consolidated Prem and Adj'!$I:$I,'Consolidated Prem and Adj'!$D:$D,$A13,'Consolidated Prem and Adj'!$F:$F,'Benefit Based Summary'!L$2)</f>
        <v>59.5</v>
      </c>
      <c r="M13" s="12">
        <f>0</f>
        <v>0</v>
      </c>
      <c r="N13" s="13">
        <f t="shared" si="0"/>
        <v>81.710000000000008</v>
      </c>
    </row>
    <row r="14" spans="1:14" x14ac:dyDescent="0.15">
      <c r="A14" s="1" t="s">
        <v>57</v>
      </c>
      <c r="B14" s="12">
        <f>SUMIFS('Consolidated Prem and Adj'!$H:$H,'Consolidated Prem and Adj'!$D:$D,$A14,'Consolidated Prem and Adj'!$F:$F,'Benefit Based Summary'!B$2)
+SUMIFS('Consolidated Prem and Adj'!$I:$I,'Consolidated Prem and Adj'!$D:$D,$A14,'Consolidated Prem and Adj'!$F:$F,'Benefit Based Summary'!B$2)</f>
        <v>0</v>
      </c>
      <c r="C14" s="12">
        <f>SUMIFS('Consolidated Prem and Adj'!$H:$H,'Consolidated Prem and Adj'!$D:$D,$A14,'Consolidated Prem and Adj'!$F:$F,'Benefit Based Summary'!C$2)
+SUMIFS('Consolidated Prem and Adj'!$I:$I,'Consolidated Prem and Adj'!$D:$D,$A14,'Consolidated Prem and Adj'!$F:$F,'Benefit Based Summary'!C$2)</f>
        <v>0</v>
      </c>
      <c r="D14" s="12">
        <f>SUMIFS('Consolidated Prem and Adj'!$H:$H,'Consolidated Prem and Adj'!$D:$D,$A14,'Consolidated Prem and Adj'!$F:$F,'Benefit Based Summary'!D$2)
+SUMIFS('Consolidated Prem and Adj'!$I:$I,'Consolidated Prem and Adj'!$D:$D,$A14,'Consolidated Prem and Adj'!$F:$F,'Benefit Based Summary'!D$2)</f>
        <v>0</v>
      </c>
      <c r="E14" s="12">
        <f>SUMIFS('Consolidated Prem and Adj'!$H:$H,'Consolidated Prem and Adj'!$D:$D,$A14,'Consolidated Prem and Adj'!$F:$F,'Benefit Based Summary'!E$2)
+SUMIFS('Consolidated Prem and Adj'!$I:$I,'Consolidated Prem and Adj'!$D:$D,$A14,'Consolidated Prem and Adj'!$F:$F,'Benefit Based Summary'!E$2)</f>
        <v>0</v>
      </c>
      <c r="F14" s="12">
        <f>SUMIFS('Consolidated Prem and Adj'!$H:$H,'Consolidated Prem and Adj'!$D:$D,$A14,'Consolidated Prem and Adj'!$F:$F,'Benefit Based Summary'!F$2)
+SUMIFS('Consolidated Prem and Adj'!$I:$I,'Consolidated Prem and Adj'!$D:$D,$A14,'Consolidated Prem and Adj'!$F:$F,'Benefit Based Summary'!F$2)</f>
        <v>6.5</v>
      </c>
      <c r="G14" s="12">
        <f>SUMIFS('Consolidated Prem and Adj'!$H:$H,'Consolidated Prem and Adj'!$D:$D,$A14,'Consolidated Prem and Adj'!$F:$F,'Benefit Based Summary'!G$2)
+SUMIFS('Consolidated Prem and Adj'!$I:$I,'Consolidated Prem and Adj'!$D:$D,$A14,'Consolidated Prem and Adj'!$F:$F,'Benefit Based Summary'!G$2)</f>
        <v>2.97</v>
      </c>
      <c r="H14" s="12">
        <f>SUMIFS('Consolidated Prem and Adj'!$H:$H,'Consolidated Prem and Adj'!$D:$D,$A14,'Consolidated Prem and Adj'!$F:$F,'Benefit Based Summary'!H$2)
+SUMIFS('Consolidated Prem and Adj'!$I:$I,'Consolidated Prem and Adj'!$D:$D,$A14,'Consolidated Prem and Adj'!$F:$F,'Benefit Based Summary'!H$2)</f>
        <v>0</v>
      </c>
      <c r="I14" s="12">
        <f>SUMIFS('Consolidated Prem and Adj'!$H:$H,'Consolidated Prem and Adj'!$D:$D,$A14,'Consolidated Prem and Adj'!$F:$F,'Benefit Based Summary'!I$2)
+SUMIFS('Consolidated Prem and Adj'!$I:$I,'Consolidated Prem and Adj'!$D:$D,$A14,'Consolidated Prem and Adj'!$F:$F,'Benefit Based Summary'!I$2)</f>
        <v>0</v>
      </c>
      <c r="J14" s="12">
        <f>SUMIFS('Consolidated Prem and Adj'!$H:$H,'Consolidated Prem and Adj'!$D:$D,$A14,'Consolidated Prem and Adj'!$F:$F,'Benefit Based Summary'!J$2)
+SUMIFS('Consolidated Prem and Adj'!$I:$I,'Consolidated Prem and Adj'!$D:$D,$A14,'Consolidated Prem and Adj'!$F:$F,'Benefit Based Summary'!J$2)</f>
        <v>0</v>
      </c>
      <c r="K14" s="12">
        <f>SUMIFS('Consolidated Prem and Adj'!$H:$H,'Consolidated Prem and Adj'!$D:$D,$A14,'Consolidated Prem and Adj'!$F:$F,'Benefit Based Summary'!K$2)
+SUMIFS('Consolidated Prem and Adj'!$I:$I,'Consolidated Prem and Adj'!$D:$D,$A14,'Consolidated Prem and Adj'!$F:$F,'Benefit Based Summary'!K$2)</f>
        <v>0</v>
      </c>
      <c r="L14" s="12">
        <f>SUMIFS('Consolidated Prem and Adj'!$H:$H,'Consolidated Prem and Adj'!$D:$D,$A14,'Consolidated Prem and Adj'!$F:$F,'Benefit Based Summary'!L$2)
+SUMIFS('Consolidated Prem and Adj'!$I:$I,'Consolidated Prem and Adj'!$D:$D,$A14,'Consolidated Prem and Adj'!$F:$F,'Benefit Based Summary'!L$2)</f>
        <v>21</v>
      </c>
      <c r="M14" s="12">
        <f>0</f>
        <v>0</v>
      </c>
      <c r="N14" s="13">
        <f t="shared" si="0"/>
        <v>30.47</v>
      </c>
    </row>
    <row r="15" spans="1:14" x14ac:dyDescent="0.15">
      <c r="A15" s="1" t="s">
        <v>162</v>
      </c>
      <c r="B15" s="12">
        <f>SUMIFS('Consolidated Prem and Adj'!$H:$H,'Consolidated Prem and Adj'!$D:$D,$A15,'Consolidated Prem and Adj'!$F:$F,'Benefit Based Summary'!B$2)
+SUMIFS('Consolidated Prem and Adj'!$I:$I,'Consolidated Prem and Adj'!$D:$D,$A15,'Consolidated Prem and Adj'!$F:$F,'Benefit Based Summary'!B$2)</f>
        <v>0</v>
      </c>
      <c r="C15" s="12">
        <f>SUMIFS('Consolidated Prem and Adj'!$H:$H,'Consolidated Prem and Adj'!$D:$D,$A15,'Consolidated Prem and Adj'!$F:$F,'Benefit Based Summary'!C$2)
+SUMIFS('Consolidated Prem and Adj'!$I:$I,'Consolidated Prem and Adj'!$D:$D,$A15,'Consolidated Prem and Adj'!$F:$F,'Benefit Based Summary'!C$2)</f>
        <v>0</v>
      </c>
      <c r="D15" s="12">
        <f>SUMIFS('Consolidated Prem and Adj'!$H:$H,'Consolidated Prem and Adj'!$D:$D,$A15,'Consolidated Prem and Adj'!$F:$F,'Benefit Based Summary'!D$2)
+SUMIFS('Consolidated Prem and Adj'!$I:$I,'Consolidated Prem and Adj'!$D:$D,$A15,'Consolidated Prem and Adj'!$F:$F,'Benefit Based Summary'!D$2)</f>
        <v>18.16</v>
      </c>
      <c r="E15" s="12">
        <f>SUMIFS('Consolidated Prem and Adj'!$H:$H,'Consolidated Prem and Adj'!$D:$D,$A15,'Consolidated Prem and Adj'!$F:$F,'Benefit Based Summary'!E$2)
+SUMIFS('Consolidated Prem and Adj'!$I:$I,'Consolidated Prem and Adj'!$D:$D,$A15,'Consolidated Prem and Adj'!$F:$F,'Benefit Based Summary'!E$2)</f>
        <v>0</v>
      </c>
      <c r="F15" s="12">
        <f>SUMIFS('Consolidated Prem and Adj'!$H:$H,'Consolidated Prem and Adj'!$D:$D,$A15,'Consolidated Prem and Adj'!$F:$F,'Benefit Based Summary'!F$2)
+SUMIFS('Consolidated Prem and Adj'!$I:$I,'Consolidated Prem and Adj'!$D:$D,$A15,'Consolidated Prem and Adj'!$F:$F,'Benefit Based Summary'!F$2)</f>
        <v>6.5</v>
      </c>
      <c r="G15" s="12">
        <f>SUMIFS('Consolidated Prem and Adj'!$H:$H,'Consolidated Prem and Adj'!$D:$D,$A15,'Consolidated Prem and Adj'!$F:$F,'Benefit Based Summary'!G$2)
+SUMIFS('Consolidated Prem and Adj'!$I:$I,'Consolidated Prem and Adj'!$D:$D,$A15,'Consolidated Prem and Adj'!$F:$F,'Benefit Based Summary'!G$2)</f>
        <v>2.97</v>
      </c>
      <c r="H15" s="12">
        <f>SUMIFS('Consolidated Prem and Adj'!$H:$H,'Consolidated Prem and Adj'!$D:$D,$A15,'Consolidated Prem and Adj'!$F:$F,'Benefit Based Summary'!H$2)
+SUMIFS('Consolidated Prem and Adj'!$I:$I,'Consolidated Prem and Adj'!$D:$D,$A15,'Consolidated Prem and Adj'!$F:$F,'Benefit Based Summary'!H$2)</f>
        <v>743.53</v>
      </c>
      <c r="I15" s="12">
        <f>SUMIFS('Consolidated Prem and Adj'!$H:$H,'Consolidated Prem and Adj'!$D:$D,$A15,'Consolidated Prem and Adj'!$F:$F,'Benefit Based Summary'!I$2)
+SUMIFS('Consolidated Prem and Adj'!$I:$I,'Consolidated Prem and Adj'!$D:$D,$A15,'Consolidated Prem and Adj'!$F:$F,'Benefit Based Summary'!I$2)</f>
        <v>0</v>
      </c>
      <c r="J15" s="12">
        <f>SUMIFS('Consolidated Prem and Adj'!$H:$H,'Consolidated Prem and Adj'!$D:$D,$A15,'Consolidated Prem and Adj'!$F:$F,'Benefit Based Summary'!J$2)
+SUMIFS('Consolidated Prem and Adj'!$I:$I,'Consolidated Prem and Adj'!$D:$D,$A15,'Consolidated Prem and Adj'!$F:$F,'Benefit Based Summary'!J$2)</f>
        <v>7.71</v>
      </c>
      <c r="K15" s="12">
        <f>SUMIFS('Consolidated Prem and Adj'!$H:$H,'Consolidated Prem and Adj'!$D:$D,$A15,'Consolidated Prem and Adj'!$F:$F,'Benefit Based Summary'!K$2)
+SUMIFS('Consolidated Prem and Adj'!$I:$I,'Consolidated Prem and Adj'!$D:$D,$A15,'Consolidated Prem and Adj'!$F:$F,'Benefit Based Summary'!K$2)</f>
        <v>0</v>
      </c>
      <c r="L15" s="12">
        <f>SUMIFS('Consolidated Prem and Adj'!$H:$H,'Consolidated Prem and Adj'!$D:$D,$A15,'Consolidated Prem and Adj'!$F:$F,'Benefit Based Summary'!L$2)
+SUMIFS('Consolidated Prem and Adj'!$I:$I,'Consolidated Prem and Adj'!$D:$D,$A15,'Consolidated Prem and Adj'!$F:$F,'Benefit Based Summary'!L$2)</f>
        <v>125.5</v>
      </c>
      <c r="M15" s="12">
        <f>0</f>
        <v>0</v>
      </c>
      <c r="N15" s="13">
        <f t="shared" si="0"/>
        <v>904.37</v>
      </c>
    </row>
    <row r="16" spans="1:14" x14ac:dyDescent="0.15">
      <c r="A16" s="1" t="s">
        <v>53</v>
      </c>
      <c r="B16" s="12">
        <f>SUMIFS('Consolidated Prem and Adj'!$H:$H,'Consolidated Prem and Adj'!$D:$D,$A16,'Consolidated Prem and Adj'!$F:$F,'Benefit Based Summary'!B$2)
+SUMIFS('Consolidated Prem and Adj'!$I:$I,'Consolidated Prem and Adj'!$D:$D,$A16,'Consolidated Prem and Adj'!$F:$F,'Benefit Based Summary'!B$2)</f>
        <v>0</v>
      </c>
      <c r="C16" s="12">
        <f>SUMIFS('Consolidated Prem and Adj'!$H:$H,'Consolidated Prem and Adj'!$D:$D,$A16,'Consolidated Prem and Adj'!$F:$F,'Benefit Based Summary'!C$2)
+SUMIFS('Consolidated Prem and Adj'!$I:$I,'Consolidated Prem and Adj'!$D:$D,$A16,'Consolidated Prem and Adj'!$F:$F,'Benefit Based Summary'!C$2)</f>
        <v>0</v>
      </c>
      <c r="D16" s="12">
        <f>SUMIFS('Consolidated Prem and Adj'!$H:$H,'Consolidated Prem and Adj'!$D:$D,$A16,'Consolidated Prem and Adj'!$F:$F,'Benefit Based Summary'!D$2)
+SUMIFS('Consolidated Prem and Adj'!$I:$I,'Consolidated Prem and Adj'!$D:$D,$A16,'Consolidated Prem and Adj'!$F:$F,'Benefit Based Summary'!D$2)</f>
        <v>36.32</v>
      </c>
      <c r="E16" s="12">
        <f>SUMIFS('Consolidated Prem and Adj'!$H:$H,'Consolidated Prem and Adj'!$D:$D,$A16,'Consolidated Prem and Adj'!$F:$F,'Benefit Based Summary'!E$2)
+SUMIFS('Consolidated Prem and Adj'!$I:$I,'Consolidated Prem and Adj'!$D:$D,$A16,'Consolidated Prem and Adj'!$F:$F,'Benefit Based Summary'!E$2)</f>
        <v>8.52</v>
      </c>
      <c r="F16" s="12">
        <f>SUMIFS('Consolidated Prem and Adj'!$H:$H,'Consolidated Prem and Adj'!$D:$D,$A16,'Consolidated Prem and Adj'!$F:$F,'Benefit Based Summary'!F$2)
+SUMIFS('Consolidated Prem and Adj'!$I:$I,'Consolidated Prem and Adj'!$D:$D,$A16,'Consolidated Prem and Adj'!$F:$F,'Benefit Based Summary'!F$2)</f>
        <v>19.5</v>
      </c>
      <c r="G16" s="12">
        <f>SUMIFS('Consolidated Prem and Adj'!$H:$H,'Consolidated Prem and Adj'!$D:$D,$A16,'Consolidated Prem and Adj'!$F:$F,'Benefit Based Summary'!G$2)
+SUMIFS('Consolidated Prem and Adj'!$I:$I,'Consolidated Prem and Adj'!$D:$D,$A16,'Consolidated Prem and Adj'!$F:$F,'Benefit Based Summary'!G$2)</f>
        <v>8.91</v>
      </c>
      <c r="H16" s="12">
        <f>SUMIFS('Consolidated Prem and Adj'!$H:$H,'Consolidated Prem and Adj'!$D:$D,$A16,'Consolidated Prem and Adj'!$F:$F,'Benefit Based Summary'!H$2)
+SUMIFS('Consolidated Prem and Adj'!$I:$I,'Consolidated Prem and Adj'!$D:$D,$A16,'Consolidated Prem and Adj'!$F:$F,'Benefit Based Summary'!H$2)</f>
        <v>1413.52</v>
      </c>
      <c r="I16" s="12">
        <f>SUMIFS('Consolidated Prem and Adj'!$H:$H,'Consolidated Prem and Adj'!$D:$D,$A16,'Consolidated Prem and Adj'!$F:$F,'Benefit Based Summary'!I$2)
+SUMIFS('Consolidated Prem and Adj'!$I:$I,'Consolidated Prem and Adj'!$D:$D,$A16,'Consolidated Prem and Adj'!$F:$F,'Benefit Based Summary'!I$2)</f>
        <v>0</v>
      </c>
      <c r="J16" s="12">
        <f>SUMIFS('Consolidated Prem and Adj'!$H:$H,'Consolidated Prem and Adj'!$D:$D,$A16,'Consolidated Prem and Adj'!$F:$F,'Benefit Based Summary'!J$2)
+SUMIFS('Consolidated Prem and Adj'!$I:$I,'Consolidated Prem and Adj'!$D:$D,$A16,'Consolidated Prem and Adj'!$F:$F,'Benefit Based Summary'!J$2)</f>
        <v>15.42</v>
      </c>
      <c r="K16" s="12">
        <f>SUMIFS('Consolidated Prem and Adj'!$H:$H,'Consolidated Prem and Adj'!$D:$D,$A16,'Consolidated Prem and Adj'!$F:$F,'Benefit Based Summary'!K$2)
+SUMIFS('Consolidated Prem and Adj'!$I:$I,'Consolidated Prem and Adj'!$D:$D,$A16,'Consolidated Prem and Adj'!$F:$F,'Benefit Based Summary'!K$2)</f>
        <v>0</v>
      </c>
      <c r="L16" s="12">
        <f>SUMIFS('Consolidated Prem and Adj'!$H:$H,'Consolidated Prem and Adj'!$D:$D,$A16,'Consolidated Prem and Adj'!$F:$F,'Benefit Based Summary'!L$2)
+SUMIFS('Consolidated Prem and Adj'!$I:$I,'Consolidated Prem and Adj'!$D:$D,$A16,'Consolidated Prem and Adj'!$F:$F,'Benefit Based Summary'!L$2)</f>
        <v>174</v>
      </c>
      <c r="M16" s="12">
        <f>0</f>
        <v>0</v>
      </c>
      <c r="N16" s="13">
        <f t="shared" si="0"/>
        <v>1676.19</v>
      </c>
    </row>
    <row r="17" spans="1:14" x14ac:dyDescent="0.15">
      <c r="A17" s="1" t="s">
        <v>152</v>
      </c>
      <c r="B17" s="12">
        <f>SUMIFS('Consolidated Prem and Adj'!$H:$H,'Consolidated Prem and Adj'!$D:$D,$A17,'Consolidated Prem and Adj'!$F:$F,'Benefit Based Summary'!B$2)
+SUMIFS('Consolidated Prem and Adj'!$I:$I,'Consolidated Prem and Adj'!$D:$D,$A17,'Consolidated Prem and Adj'!$F:$F,'Benefit Based Summary'!B$2)</f>
        <v>0</v>
      </c>
      <c r="C17" s="12">
        <f>SUMIFS('Consolidated Prem and Adj'!$H:$H,'Consolidated Prem and Adj'!$D:$D,$A17,'Consolidated Prem and Adj'!$F:$F,'Benefit Based Summary'!C$2)
+SUMIFS('Consolidated Prem and Adj'!$I:$I,'Consolidated Prem and Adj'!$D:$D,$A17,'Consolidated Prem and Adj'!$F:$F,'Benefit Based Summary'!C$2)</f>
        <v>16.12</v>
      </c>
      <c r="D17" s="12">
        <f>SUMIFS('Consolidated Prem and Adj'!$H:$H,'Consolidated Prem and Adj'!$D:$D,$A17,'Consolidated Prem and Adj'!$F:$F,'Benefit Based Summary'!D$2)
+SUMIFS('Consolidated Prem and Adj'!$I:$I,'Consolidated Prem and Adj'!$D:$D,$A17,'Consolidated Prem and Adj'!$F:$F,'Benefit Based Summary'!D$2)</f>
        <v>0</v>
      </c>
      <c r="E17" s="12">
        <f>SUMIFS('Consolidated Prem and Adj'!$H:$H,'Consolidated Prem and Adj'!$D:$D,$A17,'Consolidated Prem and Adj'!$F:$F,'Benefit Based Summary'!E$2)
+SUMIFS('Consolidated Prem and Adj'!$I:$I,'Consolidated Prem and Adj'!$D:$D,$A17,'Consolidated Prem and Adj'!$F:$F,'Benefit Based Summary'!E$2)</f>
        <v>0</v>
      </c>
      <c r="F17" s="12">
        <f>SUMIFS('Consolidated Prem and Adj'!$H:$H,'Consolidated Prem and Adj'!$D:$D,$A17,'Consolidated Prem and Adj'!$F:$F,'Benefit Based Summary'!F$2)
+SUMIFS('Consolidated Prem and Adj'!$I:$I,'Consolidated Prem and Adj'!$D:$D,$A17,'Consolidated Prem and Adj'!$F:$F,'Benefit Based Summary'!F$2)</f>
        <v>6.5</v>
      </c>
      <c r="G17" s="12">
        <f>SUMIFS('Consolidated Prem and Adj'!$H:$H,'Consolidated Prem and Adj'!$D:$D,$A17,'Consolidated Prem and Adj'!$F:$F,'Benefit Based Summary'!G$2)
+SUMIFS('Consolidated Prem and Adj'!$I:$I,'Consolidated Prem and Adj'!$D:$D,$A17,'Consolidated Prem and Adj'!$F:$F,'Benefit Based Summary'!G$2)</f>
        <v>2.97</v>
      </c>
      <c r="H17" s="12">
        <f>SUMIFS('Consolidated Prem and Adj'!$H:$H,'Consolidated Prem and Adj'!$D:$D,$A17,'Consolidated Prem and Adj'!$F:$F,'Benefit Based Summary'!H$2)
+SUMIFS('Consolidated Prem and Adj'!$I:$I,'Consolidated Prem and Adj'!$D:$D,$A17,'Consolidated Prem and Adj'!$F:$F,'Benefit Based Summary'!H$2)</f>
        <v>861.41</v>
      </c>
      <c r="I17" s="12">
        <f>SUMIFS('Consolidated Prem and Adj'!$H:$H,'Consolidated Prem and Adj'!$D:$D,$A17,'Consolidated Prem and Adj'!$F:$F,'Benefit Based Summary'!I$2)
+SUMIFS('Consolidated Prem and Adj'!$I:$I,'Consolidated Prem and Adj'!$D:$D,$A17,'Consolidated Prem and Adj'!$F:$F,'Benefit Based Summary'!I$2)</f>
        <v>0</v>
      </c>
      <c r="J17" s="12">
        <f>SUMIFS('Consolidated Prem and Adj'!$H:$H,'Consolidated Prem and Adj'!$D:$D,$A17,'Consolidated Prem and Adj'!$F:$F,'Benefit Based Summary'!J$2)
+SUMIFS('Consolidated Prem and Adj'!$I:$I,'Consolidated Prem and Adj'!$D:$D,$A17,'Consolidated Prem and Adj'!$F:$F,'Benefit Based Summary'!J$2)</f>
        <v>7.71</v>
      </c>
      <c r="K17" s="12">
        <f>SUMIFS('Consolidated Prem and Adj'!$H:$H,'Consolidated Prem and Adj'!$D:$D,$A17,'Consolidated Prem and Adj'!$F:$F,'Benefit Based Summary'!K$2)
+SUMIFS('Consolidated Prem and Adj'!$I:$I,'Consolidated Prem and Adj'!$D:$D,$A17,'Consolidated Prem and Adj'!$F:$F,'Benefit Based Summary'!K$2)</f>
        <v>6.09</v>
      </c>
      <c r="L17" s="12">
        <f>SUMIFS('Consolidated Prem and Adj'!$H:$H,'Consolidated Prem and Adj'!$D:$D,$A17,'Consolidated Prem and Adj'!$F:$F,'Benefit Based Summary'!L$2)
+SUMIFS('Consolidated Prem and Adj'!$I:$I,'Consolidated Prem and Adj'!$D:$D,$A17,'Consolidated Prem and Adj'!$F:$F,'Benefit Based Summary'!L$2)</f>
        <v>114.5</v>
      </c>
      <c r="M17" s="12">
        <f>0</f>
        <v>0</v>
      </c>
      <c r="N17" s="13">
        <f t="shared" si="0"/>
        <v>1015.3000000000001</v>
      </c>
    </row>
    <row r="18" spans="1:14" x14ac:dyDescent="0.15">
      <c r="A18" s="1" t="s">
        <v>178</v>
      </c>
      <c r="B18" s="12">
        <f>SUMIFS('Consolidated Prem and Adj'!$H:$H,'Consolidated Prem and Adj'!$D:$D,$A18,'Consolidated Prem and Adj'!$F:$F,'Benefit Based Summary'!B$2)
+SUMIFS('Consolidated Prem and Adj'!$I:$I,'Consolidated Prem and Adj'!$D:$D,$A18,'Consolidated Prem and Adj'!$F:$F,'Benefit Based Summary'!B$2)</f>
        <v>0</v>
      </c>
      <c r="C18" s="12">
        <f>SUMIFS('Consolidated Prem and Adj'!$H:$H,'Consolidated Prem and Adj'!$D:$D,$A18,'Consolidated Prem and Adj'!$F:$F,'Benefit Based Summary'!C$2)
+SUMIFS('Consolidated Prem and Adj'!$I:$I,'Consolidated Prem and Adj'!$D:$D,$A18,'Consolidated Prem and Adj'!$F:$F,'Benefit Based Summary'!C$2)</f>
        <v>0</v>
      </c>
      <c r="D18" s="12">
        <f>SUMIFS('Consolidated Prem and Adj'!$H:$H,'Consolidated Prem and Adj'!$D:$D,$A18,'Consolidated Prem and Adj'!$F:$F,'Benefit Based Summary'!D$2)
+SUMIFS('Consolidated Prem and Adj'!$I:$I,'Consolidated Prem and Adj'!$D:$D,$A18,'Consolidated Prem and Adj'!$F:$F,'Benefit Based Summary'!D$2)</f>
        <v>38.049999999999997</v>
      </c>
      <c r="E18" s="12">
        <f>SUMIFS('Consolidated Prem and Adj'!$H:$H,'Consolidated Prem and Adj'!$D:$D,$A18,'Consolidated Prem and Adj'!$F:$F,'Benefit Based Summary'!E$2)
+SUMIFS('Consolidated Prem and Adj'!$I:$I,'Consolidated Prem and Adj'!$D:$D,$A18,'Consolidated Prem and Adj'!$F:$F,'Benefit Based Summary'!E$2)</f>
        <v>0</v>
      </c>
      <c r="F18" s="12">
        <f>SUMIFS('Consolidated Prem and Adj'!$H:$H,'Consolidated Prem and Adj'!$D:$D,$A18,'Consolidated Prem and Adj'!$F:$F,'Benefit Based Summary'!F$2)
+SUMIFS('Consolidated Prem and Adj'!$I:$I,'Consolidated Prem and Adj'!$D:$D,$A18,'Consolidated Prem and Adj'!$F:$F,'Benefit Based Summary'!F$2)</f>
        <v>-6.5</v>
      </c>
      <c r="G18" s="12">
        <f>SUMIFS('Consolidated Prem and Adj'!$H:$H,'Consolidated Prem and Adj'!$D:$D,$A18,'Consolidated Prem and Adj'!$F:$F,'Benefit Based Summary'!G$2)
+SUMIFS('Consolidated Prem and Adj'!$I:$I,'Consolidated Prem and Adj'!$D:$D,$A18,'Consolidated Prem and Adj'!$F:$F,'Benefit Based Summary'!G$2)</f>
        <v>-2.97</v>
      </c>
      <c r="H18" s="12">
        <f>SUMIFS('Consolidated Prem and Adj'!$H:$H,'Consolidated Prem and Adj'!$D:$D,$A18,'Consolidated Prem and Adj'!$F:$F,'Benefit Based Summary'!H$2)
+SUMIFS('Consolidated Prem and Adj'!$I:$I,'Consolidated Prem and Adj'!$D:$D,$A18,'Consolidated Prem and Adj'!$F:$F,'Benefit Based Summary'!H$2)</f>
        <v>1107.02</v>
      </c>
      <c r="I18" s="12">
        <f>SUMIFS('Consolidated Prem and Adj'!$H:$H,'Consolidated Prem and Adj'!$D:$D,$A18,'Consolidated Prem and Adj'!$F:$F,'Benefit Based Summary'!I$2)
+SUMIFS('Consolidated Prem and Adj'!$I:$I,'Consolidated Prem and Adj'!$D:$D,$A18,'Consolidated Prem and Adj'!$F:$F,'Benefit Based Summary'!I$2)</f>
        <v>0</v>
      </c>
      <c r="J18" s="12">
        <f>SUMIFS('Consolidated Prem and Adj'!$H:$H,'Consolidated Prem and Adj'!$D:$D,$A18,'Consolidated Prem and Adj'!$F:$F,'Benefit Based Summary'!J$2)
+SUMIFS('Consolidated Prem and Adj'!$I:$I,'Consolidated Prem and Adj'!$D:$D,$A18,'Consolidated Prem and Adj'!$F:$F,'Benefit Based Summary'!J$2)</f>
        <v>15.6</v>
      </c>
      <c r="K18" s="12">
        <f>SUMIFS('Consolidated Prem and Adj'!$H:$H,'Consolidated Prem and Adj'!$D:$D,$A18,'Consolidated Prem and Adj'!$F:$F,'Benefit Based Summary'!K$2)
+SUMIFS('Consolidated Prem and Adj'!$I:$I,'Consolidated Prem and Adj'!$D:$D,$A18,'Consolidated Prem and Adj'!$F:$F,'Benefit Based Summary'!K$2)</f>
        <v>-3.97</v>
      </c>
      <c r="L18" s="12">
        <f>SUMIFS('Consolidated Prem and Adj'!$H:$H,'Consolidated Prem and Adj'!$D:$D,$A18,'Consolidated Prem and Adj'!$F:$F,'Benefit Based Summary'!L$2)
+SUMIFS('Consolidated Prem and Adj'!$I:$I,'Consolidated Prem and Adj'!$D:$D,$A18,'Consolidated Prem and Adj'!$F:$F,'Benefit Based Summary'!L$2)</f>
        <v>147.5</v>
      </c>
      <c r="M18" s="12">
        <f>0</f>
        <v>0</v>
      </c>
      <c r="N18" s="13">
        <f t="shared" si="0"/>
        <v>1294.7299999999998</v>
      </c>
    </row>
    <row r="19" spans="1:14" x14ac:dyDescent="0.15">
      <c r="A19" s="1" t="s">
        <v>38</v>
      </c>
      <c r="B19" s="12">
        <f>SUMIFS('Consolidated Prem and Adj'!$H:$H,'Consolidated Prem and Adj'!$D:$D,$A19,'Consolidated Prem and Adj'!$F:$F,'Benefit Based Summary'!B$2)
+SUMIFS('Consolidated Prem and Adj'!$I:$I,'Consolidated Prem and Adj'!$D:$D,$A19,'Consolidated Prem and Adj'!$F:$F,'Benefit Based Summary'!B$2)</f>
        <v>0</v>
      </c>
      <c r="C19" s="12">
        <f>SUMIFS('Consolidated Prem and Adj'!$H:$H,'Consolidated Prem and Adj'!$D:$D,$A19,'Consolidated Prem and Adj'!$F:$F,'Benefit Based Summary'!C$2)
+SUMIFS('Consolidated Prem and Adj'!$I:$I,'Consolidated Prem and Adj'!$D:$D,$A19,'Consolidated Prem and Adj'!$F:$F,'Benefit Based Summary'!C$2)</f>
        <v>0</v>
      </c>
      <c r="D19" s="12">
        <f>SUMIFS('Consolidated Prem and Adj'!$H:$H,'Consolidated Prem and Adj'!$D:$D,$A19,'Consolidated Prem and Adj'!$F:$F,'Benefit Based Summary'!D$2)
+SUMIFS('Consolidated Prem and Adj'!$I:$I,'Consolidated Prem and Adj'!$D:$D,$A19,'Consolidated Prem and Adj'!$F:$F,'Benefit Based Summary'!D$2)</f>
        <v>18.16</v>
      </c>
      <c r="E19" s="12">
        <f>SUMIFS('Consolidated Prem and Adj'!$H:$H,'Consolidated Prem and Adj'!$D:$D,$A19,'Consolidated Prem and Adj'!$F:$F,'Benefit Based Summary'!E$2)
+SUMIFS('Consolidated Prem and Adj'!$I:$I,'Consolidated Prem and Adj'!$D:$D,$A19,'Consolidated Prem and Adj'!$F:$F,'Benefit Based Summary'!E$2)</f>
        <v>8.52</v>
      </c>
      <c r="F19" s="12">
        <f>SUMIFS('Consolidated Prem and Adj'!$H:$H,'Consolidated Prem and Adj'!$D:$D,$A19,'Consolidated Prem and Adj'!$F:$F,'Benefit Based Summary'!F$2)
+SUMIFS('Consolidated Prem and Adj'!$I:$I,'Consolidated Prem and Adj'!$D:$D,$A19,'Consolidated Prem and Adj'!$F:$F,'Benefit Based Summary'!F$2)</f>
        <v>6.5</v>
      </c>
      <c r="G19" s="12">
        <f>SUMIFS('Consolidated Prem and Adj'!$H:$H,'Consolidated Prem and Adj'!$D:$D,$A19,'Consolidated Prem and Adj'!$F:$F,'Benefit Based Summary'!G$2)
+SUMIFS('Consolidated Prem and Adj'!$I:$I,'Consolidated Prem and Adj'!$D:$D,$A19,'Consolidated Prem and Adj'!$F:$F,'Benefit Based Summary'!G$2)</f>
        <v>2.97</v>
      </c>
      <c r="H19" s="12">
        <f>SUMIFS('Consolidated Prem and Adj'!$H:$H,'Consolidated Prem and Adj'!$D:$D,$A19,'Consolidated Prem and Adj'!$F:$F,'Benefit Based Summary'!H$2)
+SUMIFS('Consolidated Prem and Adj'!$I:$I,'Consolidated Prem and Adj'!$D:$D,$A19,'Consolidated Prem and Adj'!$F:$F,'Benefit Based Summary'!H$2)</f>
        <v>552.11</v>
      </c>
      <c r="I19" s="12">
        <f>SUMIFS('Consolidated Prem and Adj'!$H:$H,'Consolidated Prem and Adj'!$D:$D,$A19,'Consolidated Prem and Adj'!$F:$F,'Benefit Based Summary'!I$2)
+SUMIFS('Consolidated Prem and Adj'!$I:$I,'Consolidated Prem and Adj'!$D:$D,$A19,'Consolidated Prem and Adj'!$F:$F,'Benefit Based Summary'!I$2)</f>
        <v>0</v>
      </c>
      <c r="J19" s="12">
        <f>SUMIFS('Consolidated Prem and Adj'!$H:$H,'Consolidated Prem and Adj'!$D:$D,$A19,'Consolidated Prem and Adj'!$F:$F,'Benefit Based Summary'!J$2)
+SUMIFS('Consolidated Prem and Adj'!$I:$I,'Consolidated Prem and Adj'!$D:$D,$A19,'Consolidated Prem and Adj'!$F:$F,'Benefit Based Summary'!J$2)</f>
        <v>7.71</v>
      </c>
      <c r="K19" s="12">
        <f>SUMIFS('Consolidated Prem and Adj'!$H:$H,'Consolidated Prem and Adj'!$D:$D,$A19,'Consolidated Prem and Adj'!$F:$F,'Benefit Based Summary'!K$2)
+SUMIFS('Consolidated Prem and Adj'!$I:$I,'Consolidated Prem and Adj'!$D:$D,$A19,'Consolidated Prem and Adj'!$F:$F,'Benefit Based Summary'!K$2)</f>
        <v>0</v>
      </c>
      <c r="L19" s="12">
        <f>SUMIFS('Consolidated Prem and Adj'!$H:$H,'Consolidated Prem and Adj'!$D:$D,$A19,'Consolidated Prem and Adj'!$F:$F,'Benefit Based Summary'!L$2)
+SUMIFS('Consolidated Prem and Adj'!$I:$I,'Consolidated Prem and Adj'!$D:$D,$A19,'Consolidated Prem and Adj'!$F:$F,'Benefit Based Summary'!L$2)</f>
        <v>169.5</v>
      </c>
      <c r="M19" s="12">
        <f>0</f>
        <v>0</v>
      </c>
      <c r="N19" s="13">
        <f t="shared" si="0"/>
        <v>765.47</v>
      </c>
    </row>
    <row r="20" spans="1:14" x14ac:dyDescent="0.15">
      <c r="A20" s="1" t="s">
        <v>124</v>
      </c>
      <c r="B20" s="12">
        <f>SUMIFS('Consolidated Prem and Adj'!$H:$H,'Consolidated Prem and Adj'!$D:$D,$A20,'Consolidated Prem and Adj'!$F:$F,'Benefit Based Summary'!B$2)
+SUMIFS('Consolidated Prem and Adj'!$I:$I,'Consolidated Prem and Adj'!$D:$D,$A20,'Consolidated Prem and Adj'!$F:$F,'Benefit Based Summary'!B$2)</f>
        <v>0</v>
      </c>
      <c r="C20" s="12">
        <f>SUMIFS('Consolidated Prem and Adj'!$H:$H,'Consolidated Prem and Adj'!$D:$D,$A20,'Consolidated Prem and Adj'!$F:$F,'Benefit Based Summary'!C$2)
+SUMIFS('Consolidated Prem and Adj'!$I:$I,'Consolidated Prem and Adj'!$D:$D,$A20,'Consolidated Prem and Adj'!$F:$F,'Benefit Based Summary'!C$2)</f>
        <v>0</v>
      </c>
      <c r="D20" s="12">
        <f>SUMIFS('Consolidated Prem and Adj'!$H:$H,'Consolidated Prem and Adj'!$D:$D,$A20,'Consolidated Prem and Adj'!$F:$F,'Benefit Based Summary'!D$2)
+SUMIFS('Consolidated Prem and Adj'!$I:$I,'Consolidated Prem and Adj'!$D:$D,$A20,'Consolidated Prem and Adj'!$F:$F,'Benefit Based Summary'!D$2)</f>
        <v>0</v>
      </c>
      <c r="E20" s="12">
        <f>SUMIFS('Consolidated Prem and Adj'!$H:$H,'Consolidated Prem and Adj'!$D:$D,$A20,'Consolidated Prem and Adj'!$F:$F,'Benefit Based Summary'!E$2)
+SUMIFS('Consolidated Prem and Adj'!$I:$I,'Consolidated Prem and Adj'!$D:$D,$A20,'Consolidated Prem and Adj'!$F:$F,'Benefit Based Summary'!E$2)</f>
        <v>0</v>
      </c>
      <c r="F20" s="12">
        <f>SUMIFS('Consolidated Prem and Adj'!$H:$H,'Consolidated Prem and Adj'!$D:$D,$A20,'Consolidated Prem and Adj'!$F:$F,'Benefit Based Summary'!F$2)
+SUMIFS('Consolidated Prem and Adj'!$I:$I,'Consolidated Prem and Adj'!$D:$D,$A20,'Consolidated Prem and Adj'!$F:$F,'Benefit Based Summary'!F$2)</f>
        <v>3.25</v>
      </c>
      <c r="G20" s="12">
        <f>SUMIFS('Consolidated Prem and Adj'!$H:$H,'Consolidated Prem and Adj'!$D:$D,$A20,'Consolidated Prem and Adj'!$F:$F,'Benefit Based Summary'!G$2)
+SUMIFS('Consolidated Prem and Adj'!$I:$I,'Consolidated Prem and Adj'!$D:$D,$A20,'Consolidated Prem and Adj'!$F:$F,'Benefit Based Summary'!G$2)</f>
        <v>2.97</v>
      </c>
      <c r="H20" s="12">
        <f>SUMIFS('Consolidated Prem and Adj'!$H:$H,'Consolidated Prem and Adj'!$D:$D,$A20,'Consolidated Prem and Adj'!$F:$F,'Benefit Based Summary'!H$2)
+SUMIFS('Consolidated Prem and Adj'!$I:$I,'Consolidated Prem and Adj'!$D:$D,$A20,'Consolidated Prem and Adj'!$F:$F,'Benefit Based Summary'!H$2)</f>
        <v>0</v>
      </c>
      <c r="I20" s="12">
        <f>SUMIFS('Consolidated Prem and Adj'!$H:$H,'Consolidated Prem and Adj'!$D:$D,$A20,'Consolidated Prem and Adj'!$F:$F,'Benefit Based Summary'!I$2)
+SUMIFS('Consolidated Prem and Adj'!$I:$I,'Consolidated Prem and Adj'!$D:$D,$A20,'Consolidated Prem and Adj'!$F:$F,'Benefit Based Summary'!I$2)</f>
        <v>0</v>
      </c>
      <c r="J20" s="12">
        <f>SUMIFS('Consolidated Prem and Adj'!$H:$H,'Consolidated Prem and Adj'!$D:$D,$A20,'Consolidated Prem and Adj'!$F:$F,'Benefit Based Summary'!J$2)
+SUMIFS('Consolidated Prem and Adj'!$I:$I,'Consolidated Prem and Adj'!$D:$D,$A20,'Consolidated Prem and Adj'!$F:$F,'Benefit Based Summary'!J$2)</f>
        <v>0</v>
      </c>
      <c r="K20" s="12">
        <f>SUMIFS('Consolidated Prem and Adj'!$H:$H,'Consolidated Prem and Adj'!$D:$D,$A20,'Consolidated Prem and Adj'!$F:$F,'Benefit Based Summary'!K$2)
+SUMIFS('Consolidated Prem and Adj'!$I:$I,'Consolidated Prem and Adj'!$D:$D,$A20,'Consolidated Prem and Adj'!$F:$F,'Benefit Based Summary'!K$2)</f>
        <v>0</v>
      </c>
      <c r="L20" s="12">
        <f>SUMIFS('Consolidated Prem and Adj'!$H:$H,'Consolidated Prem and Adj'!$D:$D,$A20,'Consolidated Prem and Adj'!$F:$F,'Benefit Based Summary'!L$2)
+SUMIFS('Consolidated Prem and Adj'!$I:$I,'Consolidated Prem and Adj'!$D:$D,$A20,'Consolidated Prem and Adj'!$F:$F,'Benefit Based Summary'!L$2)</f>
        <v>81.5</v>
      </c>
      <c r="M20" s="12">
        <f>0</f>
        <v>0</v>
      </c>
      <c r="N20" s="13">
        <f t="shared" si="0"/>
        <v>87.72</v>
      </c>
    </row>
    <row r="21" spans="1:14" x14ac:dyDescent="0.15">
      <c r="A21" s="1" t="s">
        <v>159</v>
      </c>
      <c r="B21" s="12">
        <f>SUMIFS('Consolidated Prem and Adj'!$H:$H,'Consolidated Prem and Adj'!$D:$D,$A21,'Consolidated Prem and Adj'!$F:$F,'Benefit Based Summary'!B$2)
+SUMIFS('Consolidated Prem and Adj'!$I:$I,'Consolidated Prem and Adj'!$D:$D,$A21,'Consolidated Prem and Adj'!$F:$F,'Benefit Based Summary'!B$2)</f>
        <v>0</v>
      </c>
      <c r="C21" s="12">
        <f>SUMIFS('Consolidated Prem and Adj'!$H:$H,'Consolidated Prem and Adj'!$D:$D,$A21,'Consolidated Prem and Adj'!$F:$F,'Benefit Based Summary'!C$2)
+SUMIFS('Consolidated Prem and Adj'!$I:$I,'Consolidated Prem and Adj'!$D:$D,$A21,'Consolidated Prem and Adj'!$F:$F,'Benefit Based Summary'!C$2)</f>
        <v>0</v>
      </c>
      <c r="D21" s="12">
        <f>SUMIFS('Consolidated Prem and Adj'!$H:$H,'Consolidated Prem and Adj'!$D:$D,$A21,'Consolidated Prem and Adj'!$F:$F,'Benefit Based Summary'!D$2)
+SUMIFS('Consolidated Prem and Adj'!$I:$I,'Consolidated Prem and Adj'!$D:$D,$A21,'Consolidated Prem and Adj'!$F:$F,'Benefit Based Summary'!D$2)</f>
        <v>44.01</v>
      </c>
      <c r="E21" s="12">
        <f>SUMIFS('Consolidated Prem and Adj'!$H:$H,'Consolidated Prem and Adj'!$D:$D,$A21,'Consolidated Prem and Adj'!$F:$F,'Benefit Based Summary'!E$2)
+SUMIFS('Consolidated Prem and Adj'!$I:$I,'Consolidated Prem and Adj'!$D:$D,$A21,'Consolidated Prem and Adj'!$F:$F,'Benefit Based Summary'!E$2)</f>
        <v>0</v>
      </c>
      <c r="F21" s="12">
        <f>SUMIFS('Consolidated Prem and Adj'!$H:$H,'Consolidated Prem and Adj'!$D:$D,$A21,'Consolidated Prem and Adj'!$F:$F,'Benefit Based Summary'!F$2)
+SUMIFS('Consolidated Prem and Adj'!$I:$I,'Consolidated Prem and Adj'!$D:$D,$A21,'Consolidated Prem and Adj'!$F:$F,'Benefit Based Summary'!F$2)</f>
        <v>-6.5</v>
      </c>
      <c r="G21" s="12">
        <f>SUMIFS('Consolidated Prem and Adj'!$H:$H,'Consolidated Prem and Adj'!$D:$D,$A21,'Consolidated Prem and Adj'!$F:$F,'Benefit Based Summary'!G$2)
+SUMIFS('Consolidated Prem and Adj'!$I:$I,'Consolidated Prem and Adj'!$D:$D,$A21,'Consolidated Prem and Adj'!$F:$F,'Benefit Based Summary'!G$2)</f>
        <v>-2.97</v>
      </c>
      <c r="H21" s="12">
        <f>SUMIFS('Consolidated Prem and Adj'!$H:$H,'Consolidated Prem and Adj'!$D:$D,$A21,'Consolidated Prem and Adj'!$F:$F,'Benefit Based Summary'!H$2)
+SUMIFS('Consolidated Prem and Adj'!$I:$I,'Consolidated Prem and Adj'!$D:$D,$A21,'Consolidated Prem and Adj'!$F:$F,'Benefit Based Summary'!H$2)</f>
        <v>861.41</v>
      </c>
      <c r="I21" s="12">
        <f>SUMIFS('Consolidated Prem and Adj'!$H:$H,'Consolidated Prem and Adj'!$D:$D,$A21,'Consolidated Prem and Adj'!$F:$F,'Benefit Based Summary'!I$2)
+SUMIFS('Consolidated Prem and Adj'!$I:$I,'Consolidated Prem and Adj'!$D:$D,$A21,'Consolidated Prem and Adj'!$F:$F,'Benefit Based Summary'!I$2)</f>
        <v>0</v>
      </c>
      <c r="J21" s="12">
        <f>SUMIFS('Consolidated Prem and Adj'!$H:$H,'Consolidated Prem and Adj'!$D:$D,$A21,'Consolidated Prem and Adj'!$F:$F,'Benefit Based Summary'!J$2)
+SUMIFS('Consolidated Prem and Adj'!$I:$I,'Consolidated Prem and Adj'!$D:$D,$A21,'Consolidated Prem and Adj'!$F:$F,'Benefit Based Summary'!J$2)</f>
        <v>7.71</v>
      </c>
      <c r="K21" s="12">
        <f>SUMIFS('Consolidated Prem and Adj'!$H:$H,'Consolidated Prem and Adj'!$D:$D,$A21,'Consolidated Prem and Adj'!$F:$F,'Benefit Based Summary'!K$2)
+SUMIFS('Consolidated Prem and Adj'!$I:$I,'Consolidated Prem and Adj'!$D:$D,$A21,'Consolidated Prem and Adj'!$F:$F,'Benefit Based Summary'!K$2)</f>
        <v>0</v>
      </c>
      <c r="L21" s="12">
        <f>SUMIFS('Consolidated Prem and Adj'!$H:$H,'Consolidated Prem and Adj'!$D:$D,$A21,'Consolidated Prem and Adj'!$F:$F,'Benefit Based Summary'!L$2)
+SUMIFS('Consolidated Prem and Adj'!$I:$I,'Consolidated Prem and Adj'!$D:$D,$A21,'Consolidated Prem and Adj'!$F:$F,'Benefit Based Summary'!L$2)</f>
        <v>120</v>
      </c>
      <c r="M21" s="12">
        <f>0</f>
        <v>0</v>
      </c>
      <c r="N21" s="13">
        <f t="shared" si="0"/>
        <v>1023.66</v>
      </c>
    </row>
    <row r="22" spans="1:14" x14ac:dyDescent="0.15">
      <c r="A22" s="1" t="s">
        <v>86</v>
      </c>
      <c r="B22" s="12">
        <f>SUMIFS('Consolidated Prem and Adj'!$H:$H,'Consolidated Prem and Adj'!$D:$D,$A22,'Consolidated Prem and Adj'!$F:$F,'Benefit Based Summary'!B$2)
+SUMIFS('Consolidated Prem and Adj'!$I:$I,'Consolidated Prem and Adj'!$D:$D,$A22,'Consolidated Prem and Adj'!$F:$F,'Benefit Based Summary'!B$2)</f>
        <v>0</v>
      </c>
      <c r="C22" s="12">
        <f>SUMIFS('Consolidated Prem and Adj'!$H:$H,'Consolidated Prem and Adj'!$D:$D,$A22,'Consolidated Prem and Adj'!$F:$F,'Benefit Based Summary'!C$2)
+SUMIFS('Consolidated Prem and Adj'!$I:$I,'Consolidated Prem and Adj'!$D:$D,$A22,'Consolidated Prem and Adj'!$F:$F,'Benefit Based Summary'!C$2)</f>
        <v>0</v>
      </c>
      <c r="D22" s="12">
        <f>SUMIFS('Consolidated Prem and Adj'!$H:$H,'Consolidated Prem and Adj'!$D:$D,$A22,'Consolidated Prem and Adj'!$F:$F,'Benefit Based Summary'!D$2)
+SUMIFS('Consolidated Prem and Adj'!$I:$I,'Consolidated Prem and Adj'!$D:$D,$A22,'Consolidated Prem and Adj'!$F:$F,'Benefit Based Summary'!D$2)</f>
        <v>0</v>
      </c>
      <c r="E22" s="12">
        <f>SUMIFS('Consolidated Prem and Adj'!$H:$H,'Consolidated Prem and Adj'!$D:$D,$A22,'Consolidated Prem and Adj'!$F:$F,'Benefit Based Summary'!E$2)
+SUMIFS('Consolidated Prem and Adj'!$I:$I,'Consolidated Prem and Adj'!$D:$D,$A22,'Consolidated Prem and Adj'!$F:$F,'Benefit Based Summary'!E$2)</f>
        <v>0</v>
      </c>
      <c r="F22" s="12">
        <f>SUMIFS('Consolidated Prem and Adj'!$H:$H,'Consolidated Prem and Adj'!$D:$D,$A22,'Consolidated Prem and Adj'!$F:$F,'Benefit Based Summary'!F$2)
+SUMIFS('Consolidated Prem and Adj'!$I:$I,'Consolidated Prem and Adj'!$D:$D,$A22,'Consolidated Prem and Adj'!$F:$F,'Benefit Based Summary'!F$2)</f>
        <v>14.96</v>
      </c>
      <c r="G22" s="12">
        <f>SUMIFS('Consolidated Prem and Adj'!$H:$H,'Consolidated Prem and Adj'!$D:$D,$A22,'Consolidated Prem and Adj'!$F:$F,'Benefit Based Summary'!G$2)
+SUMIFS('Consolidated Prem and Adj'!$I:$I,'Consolidated Prem and Adj'!$D:$D,$A22,'Consolidated Prem and Adj'!$F:$F,'Benefit Based Summary'!G$2)</f>
        <v>8.91</v>
      </c>
      <c r="H22" s="12">
        <f>SUMIFS('Consolidated Prem and Adj'!$H:$H,'Consolidated Prem and Adj'!$D:$D,$A22,'Consolidated Prem and Adj'!$F:$F,'Benefit Based Summary'!H$2)
+SUMIFS('Consolidated Prem and Adj'!$I:$I,'Consolidated Prem and Adj'!$D:$D,$A22,'Consolidated Prem and Adj'!$F:$F,'Benefit Based Summary'!H$2)</f>
        <v>0</v>
      </c>
      <c r="I22" s="12">
        <f>SUMIFS('Consolidated Prem and Adj'!$H:$H,'Consolidated Prem and Adj'!$D:$D,$A22,'Consolidated Prem and Adj'!$F:$F,'Benefit Based Summary'!I$2)
+SUMIFS('Consolidated Prem and Adj'!$I:$I,'Consolidated Prem and Adj'!$D:$D,$A22,'Consolidated Prem and Adj'!$F:$F,'Benefit Based Summary'!I$2)</f>
        <v>0</v>
      </c>
      <c r="J22" s="12">
        <f>SUMIFS('Consolidated Prem and Adj'!$H:$H,'Consolidated Prem and Adj'!$D:$D,$A22,'Consolidated Prem and Adj'!$F:$F,'Benefit Based Summary'!J$2)
+SUMIFS('Consolidated Prem and Adj'!$I:$I,'Consolidated Prem and Adj'!$D:$D,$A22,'Consolidated Prem and Adj'!$F:$F,'Benefit Based Summary'!J$2)</f>
        <v>0</v>
      </c>
      <c r="K22" s="12">
        <f>SUMIFS('Consolidated Prem and Adj'!$H:$H,'Consolidated Prem and Adj'!$D:$D,$A22,'Consolidated Prem and Adj'!$F:$F,'Benefit Based Summary'!K$2)
+SUMIFS('Consolidated Prem and Adj'!$I:$I,'Consolidated Prem and Adj'!$D:$D,$A22,'Consolidated Prem and Adj'!$F:$F,'Benefit Based Summary'!K$2)</f>
        <v>0</v>
      </c>
      <c r="L22" s="12">
        <f>SUMIFS('Consolidated Prem and Adj'!$H:$H,'Consolidated Prem and Adj'!$D:$D,$A22,'Consolidated Prem and Adj'!$F:$F,'Benefit Based Summary'!L$2)
+SUMIFS('Consolidated Prem and Adj'!$I:$I,'Consolidated Prem and Adj'!$D:$D,$A22,'Consolidated Prem and Adj'!$F:$F,'Benefit Based Summary'!L$2)</f>
        <v>146.5</v>
      </c>
      <c r="M22" s="12">
        <f>0</f>
        <v>0</v>
      </c>
      <c r="N22" s="13">
        <f t="shared" si="0"/>
        <v>170.37</v>
      </c>
    </row>
    <row r="23" spans="1:14" x14ac:dyDescent="0.15">
      <c r="A23" s="1" t="s">
        <v>65</v>
      </c>
      <c r="B23" s="12">
        <f>SUMIFS('Consolidated Prem and Adj'!$H:$H,'Consolidated Prem and Adj'!$D:$D,$A23,'Consolidated Prem and Adj'!$F:$F,'Benefit Based Summary'!B$2)
+SUMIFS('Consolidated Prem and Adj'!$I:$I,'Consolidated Prem and Adj'!$D:$D,$A23,'Consolidated Prem and Adj'!$F:$F,'Benefit Based Summary'!B$2)</f>
        <v>0</v>
      </c>
      <c r="C23" s="12">
        <f>SUMIFS('Consolidated Prem and Adj'!$H:$H,'Consolidated Prem and Adj'!$D:$D,$A23,'Consolidated Prem and Adj'!$F:$F,'Benefit Based Summary'!C$2)
+SUMIFS('Consolidated Prem and Adj'!$I:$I,'Consolidated Prem and Adj'!$D:$D,$A23,'Consolidated Prem and Adj'!$F:$F,'Benefit Based Summary'!C$2)</f>
        <v>0</v>
      </c>
      <c r="D23" s="12">
        <f>SUMIFS('Consolidated Prem and Adj'!$H:$H,'Consolidated Prem and Adj'!$D:$D,$A23,'Consolidated Prem and Adj'!$F:$F,'Benefit Based Summary'!D$2)
+SUMIFS('Consolidated Prem and Adj'!$I:$I,'Consolidated Prem and Adj'!$D:$D,$A23,'Consolidated Prem and Adj'!$F:$F,'Benefit Based Summary'!D$2)</f>
        <v>0</v>
      </c>
      <c r="E23" s="12">
        <f>SUMIFS('Consolidated Prem and Adj'!$H:$H,'Consolidated Prem and Adj'!$D:$D,$A23,'Consolidated Prem and Adj'!$F:$F,'Benefit Based Summary'!E$2)
+SUMIFS('Consolidated Prem and Adj'!$I:$I,'Consolidated Prem and Adj'!$D:$D,$A23,'Consolidated Prem and Adj'!$F:$F,'Benefit Based Summary'!E$2)</f>
        <v>0</v>
      </c>
      <c r="F23" s="12">
        <f>SUMIFS('Consolidated Prem and Adj'!$H:$H,'Consolidated Prem and Adj'!$D:$D,$A23,'Consolidated Prem and Adj'!$F:$F,'Benefit Based Summary'!F$2)
+SUMIFS('Consolidated Prem and Adj'!$I:$I,'Consolidated Prem and Adj'!$D:$D,$A23,'Consolidated Prem and Adj'!$F:$F,'Benefit Based Summary'!F$2)</f>
        <v>6.5</v>
      </c>
      <c r="G23" s="12">
        <f>SUMIFS('Consolidated Prem and Adj'!$H:$H,'Consolidated Prem and Adj'!$D:$D,$A23,'Consolidated Prem and Adj'!$F:$F,'Benefit Based Summary'!G$2)
+SUMIFS('Consolidated Prem and Adj'!$I:$I,'Consolidated Prem and Adj'!$D:$D,$A23,'Consolidated Prem and Adj'!$F:$F,'Benefit Based Summary'!G$2)</f>
        <v>2.97</v>
      </c>
      <c r="H23" s="12">
        <f>SUMIFS('Consolidated Prem and Adj'!$H:$H,'Consolidated Prem and Adj'!$D:$D,$A23,'Consolidated Prem and Adj'!$F:$F,'Benefit Based Summary'!H$2)
+SUMIFS('Consolidated Prem and Adj'!$I:$I,'Consolidated Prem and Adj'!$D:$D,$A23,'Consolidated Prem and Adj'!$F:$F,'Benefit Based Summary'!H$2)</f>
        <v>0</v>
      </c>
      <c r="I23" s="12">
        <f>SUMIFS('Consolidated Prem and Adj'!$H:$H,'Consolidated Prem and Adj'!$D:$D,$A23,'Consolidated Prem and Adj'!$F:$F,'Benefit Based Summary'!I$2)
+SUMIFS('Consolidated Prem and Adj'!$I:$I,'Consolidated Prem and Adj'!$D:$D,$A23,'Consolidated Prem and Adj'!$F:$F,'Benefit Based Summary'!I$2)</f>
        <v>0</v>
      </c>
      <c r="J23" s="12">
        <f>SUMIFS('Consolidated Prem and Adj'!$H:$H,'Consolidated Prem and Adj'!$D:$D,$A23,'Consolidated Prem and Adj'!$F:$F,'Benefit Based Summary'!J$2)
+SUMIFS('Consolidated Prem and Adj'!$I:$I,'Consolidated Prem and Adj'!$D:$D,$A23,'Consolidated Prem and Adj'!$F:$F,'Benefit Based Summary'!J$2)</f>
        <v>0</v>
      </c>
      <c r="K23" s="12">
        <f>SUMIFS('Consolidated Prem and Adj'!$H:$H,'Consolidated Prem and Adj'!$D:$D,$A23,'Consolidated Prem and Adj'!$F:$F,'Benefit Based Summary'!K$2)
+SUMIFS('Consolidated Prem and Adj'!$I:$I,'Consolidated Prem and Adj'!$D:$D,$A23,'Consolidated Prem and Adj'!$F:$F,'Benefit Based Summary'!K$2)</f>
        <v>0</v>
      </c>
      <c r="L23" s="12">
        <f>SUMIFS('Consolidated Prem and Adj'!$H:$H,'Consolidated Prem and Adj'!$D:$D,$A23,'Consolidated Prem and Adj'!$F:$F,'Benefit Based Summary'!L$2)
+SUMIFS('Consolidated Prem and Adj'!$I:$I,'Consolidated Prem and Adj'!$D:$D,$A23,'Consolidated Prem and Adj'!$F:$F,'Benefit Based Summary'!L$2)</f>
        <v>26.5</v>
      </c>
      <c r="M23" s="12">
        <f>0</f>
        <v>0</v>
      </c>
      <c r="N23" s="13">
        <f t="shared" si="0"/>
        <v>35.97</v>
      </c>
    </row>
    <row r="24" spans="1:14" x14ac:dyDescent="0.15">
      <c r="A24" s="1" t="s">
        <v>93</v>
      </c>
      <c r="B24" s="12">
        <f>SUMIFS('Consolidated Prem and Adj'!$H:$H,'Consolidated Prem and Adj'!$D:$D,$A24,'Consolidated Prem and Adj'!$F:$F,'Benefit Based Summary'!B$2)
+SUMIFS('Consolidated Prem and Adj'!$I:$I,'Consolidated Prem and Adj'!$D:$D,$A24,'Consolidated Prem and Adj'!$F:$F,'Benefit Based Summary'!B$2)</f>
        <v>13.65</v>
      </c>
      <c r="C24" s="12">
        <f>SUMIFS('Consolidated Prem and Adj'!$H:$H,'Consolidated Prem and Adj'!$D:$D,$A24,'Consolidated Prem and Adj'!$F:$F,'Benefit Based Summary'!C$2)
+SUMIFS('Consolidated Prem and Adj'!$I:$I,'Consolidated Prem and Adj'!$D:$D,$A24,'Consolidated Prem and Adj'!$F:$F,'Benefit Based Summary'!C$2)</f>
        <v>40.93</v>
      </c>
      <c r="D24" s="12">
        <f>SUMIFS('Consolidated Prem and Adj'!$H:$H,'Consolidated Prem and Adj'!$D:$D,$A24,'Consolidated Prem and Adj'!$F:$F,'Benefit Based Summary'!D$2)
+SUMIFS('Consolidated Prem and Adj'!$I:$I,'Consolidated Prem and Adj'!$D:$D,$A24,'Consolidated Prem and Adj'!$F:$F,'Benefit Based Summary'!D$2)</f>
        <v>274.48999999999995</v>
      </c>
      <c r="E24" s="12">
        <f>SUMIFS('Consolidated Prem and Adj'!$H:$H,'Consolidated Prem and Adj'!$D:$D,$A24,'Consolidated Prem and Adj'!$F:$F,'Benefit Based Summary'!E$2)
+SUMIFS('Consolidated Prem and Adj'!$I:$I,'Consolidated Prem and Adj'!$D:$D,$A24,'Consolidated Prem and Adj'!$F:$F,'Benefit Based Summary'!E$2)</f>
        <v>28.45</v>
      </c>
      <c r="F24" s="12">
        <f>SUMIFS('Consolidated Prem and Adj'!$H:$H,'Consolidated Prem and Adj'!$D:$D,$A24,'Consolidated Prem and Adj'!$F:$F,'Benefit Based Summary'!F$2)
+SUMIFS('Consolidated Prem and Adj'!$I:$I,'Consolidated Prem and Adj'!$D:$D,$A24,'Consolidated Prem and Adj'!$F:$F,'Benefit Based Summary'!F$2)</f>
        <v>43.230000000000004</v>
      </c>
      <c r="G24" s="12">
        <f>SUMIFS('Consolidated Prem and Adj'!$H:$H,'Consolidated Prem and Adj'!$D:$D,$A24,'Consolidated Prem and Adj'!$F:$F,'Benefit Based Summary'!G$2)
+SUMIFS('Consolidated Prem and Adj'!$I:$I,'Consolidated Prem and Adj'!$D:$D,$A24,'Consolidated Prem and Adj'!$F:$F,'Benefit Based Summary'!G$2)</f>
        <v>20.79</v>
      </c>
      <c r="H24" s="12">
        <f>SUMIFS('Consolidated Prem and Adj'!$H:$H,'Consolidated Prem and Adj'!$D:$D,$A24,'Consolidated Prem and Adj'!$F:$F,'Benefit Based Summary'!H$2)
+SUMIFS('Consolidated Prem and Adj'!$I:$I,'Consolidated Prem and Adj'!$D:$D,$A24,'Consolidated Prem and Adj'!$F:$F,'Benefit Based Summary'!H$2)</f>
        <v>5188.05</v>
      </c>
      <c r="I24" s="12">
        <f>SUMIFS('Consolidated Prem and Adj'!$H:$H,'Consolidated Prem and Adj'!$D:$D,$A24,'Consolidated Prem and Adj'!$F:$F,'Benefit Based Summary'!I$2)
+SUMIFS('Consolidated Prem and Adj'!$I:$I,'Consolidated Prem and Adj'!$D:$D,$A24,'Consolidated Prem and Adj'!$F:$F,'Benefit Based Summary'!I$2)</f>
        <v>41.75</v>
      </c>
      <c r="J24" s="12">
        <f>SUMIFS('Consolidated Prem and Adj'!$H:$H,'Consolidated Prem and Adj'!$D:$D,$A24,'Consolidated Prem and Adj'!$F:$F,'Benefit Based Summary'!J$2)
+SUMIFS('Consolidated Prem and Adj'!$I:$I,'Consolidated Prem and Adj'!$D:$D,$A24,'Consolidated Prem and Adj'!$F:$F,'Benefit Based Summary'!J$2)</f>
        <v>23.16</v>
      </c>
      <c r="K24" s="12">
        <f>SUMIFS('Consolidated Prem and Adj'!$H:$H,'Consolidated Prem and Adj'!$D:$D,$A24,'Consolidated Prem and Adj'!$F:$F,'Benefit Based Summary'!K$2)
+SUMIFS('Consolidated Prem and Adj'!$I:$I,'Consolidated Prem and Adj'!$D:$D,$A24,'Consolidated Prem and Adj'!$F:$F,'Benefit Based Summary'!K$2)</f>
        <v>53.04</v>
      </c>
      <c r="L24" s="12">
        <f>SUMIFS('Consolidated Prem and Adj'!$H:$H,'Consolidated Prem and Adj'!$D:$D,$A24,'Consolidated Prem and Adj'!$F:$F,'Benefit Based Summary'!L$2)
+SUMIFS('Consolidated Prem and Adj'!$I:$I,'Consolidated Prem and Adj'!$D:$D,$A24,'Consolidated Prem and Adj'!$F:$F,'Benefit Based Summary'!L$2)</f>
        <v>779.5</v>
      </c>
      <c r="M24" s="12">
        <f>0</f>
        <v>0</v>
      </c>
      <c r="N24" s="13">
        <f t="shared" si="0"/>
        <v>6507.04</v>
      </c>
    </row>
    <row r="25" spans="1:14" x14ac:dyDescent="0.15">
      <c r="A25" s="1" t="s">
        <v>106</v>
      </c>
      <c r="B25" s="12">
        <f>SUMIFS('Consolidated Prem and Adj'!$H:$H,'Consolidated Prem and Adj'!$D:$D,$A25,'Consolidated Prem and Adj'!$F:$F,'Benefit Based Summary'!B$2)
+SUMIFS('Consolidated Prem and Adj'!$I:$I,'Consolidated Prem and Adj'!$D:$D,$A25,'Consolidated Prem and Adj'!$F:$F,'Benefit Based Summary'!B$2)</f>
        <v>0</v>
      </c>
      <c r="C25" s="12">
        <f>SUMIFS('Consolidated Prem and Adj'!$H:$H,'Consolidated Prem and Adj'!$D:$D,$A25,'Consolidated Prem and Adj'!$F:$F,'Benefit Based Summary'!C$2)
+SUMIFS('Consolidated Prem and Adj'!$I:$I,'Consolidated Prem and Adj'!$D:$D,$A25,'Consolidated Prem and Adj'!$F:$F,'Benefit Based Summary'!C$2)</f>
        <v>0</v>
      </c>
      <c r="D25" s="12">
        <f>SUMIFS('Consolidated Prem and Adj'!$H:$H,'Consolidated Prem and Adj'!$D:$D,$A25,'Consolidated Prem and Adj'!$F:$F,'Benefit Based Summary'!D$2)
+SUMIFS('Consolidated Prem and Adj'!$I:$I,'Consolidated Prem and Adj'!$D:$D,$A25,'Consolidated Prem and Adj'!$F:$F,'Benefit Based Summary'!D$2)</f>
        <v>18.16</v>
      </c>
      <c r="E25" s="12">
        <f>SUMIFS('Consolidated Prem and Adj'!$H:$H,'Consolidated Prem and Adj'!$D:$D,$A25,'Consolidated Prem and Adj'!$F:$F,'Benefit Based Summary'!E$2)
+SUMIFS('Consolidated Prem and Adj'!$I:$I,'Consolidated Prem and Adj'!$D:$D,$A25,'Consolidated Prem and Adj'!$F:$F,'Benefit Based Summary'!E$2)</f>
        <v>0</v>
      </c>
      <c r="F25" s="12">
        <f>SUMIFS('Consolidated Prem and Adj'!$H:$H,'Consolidated Prem and Adj'!$D:$D,$A25,'Consolidated Prem and Adj'!$F:$F,'Benefit Based Summary'!F$2)
+SUMIFS('Consolidated Prem and Adj'!$I:$I,'Consolidated Prem and Adj'!$D:$D,$A25,'Consolidated Prem and Adj'!$F:$F,'Benefit Based Summary'!F$2)</f>
        <v>19.5</v>
      </c>
      <c r="G25" s="12">
        <f>SUMIFS('Consolidated Prem and Adj'!$H:$H,'Consolidated Prem and Adj'!$D:$D,$A25,'Consolidated Prem and Adj'!$F:$F,'Benefit Based Summary'!G$2)
+SUMIFS('Consolidated Prem and Adj'!$I:$I,'Consolidated Prem and Adj'!$D:$D,$A25,'Consolidated Prem and Adj'!$F:$F,'Benefit Based Summary'!G$2)</f>
        <v>8.91</v>
      </c>
      <c r="H25" s="12">
        <f>SUMIFS('Consolidated Prem and Adj'!$H:$H,'Consolidated Prem and Adj'!$D:$D,$A25,'Consolidated Prem and Adj'!$F:$F,'Benefit Based Summary'!H$2)
+SUMIFS('Consolidated Prem and Adj'!$I:$I,'Consolidated Prem and Adj'!$D:$D,$A25,'Consolidated Prem and Adj'!$F:$F,'Benefit Based Summary'!H$2)</f>
        <v>861.41</v>
      </c>
      <c r="I25" s="12">
        <f>SUMIFS('Consolidated Prem and Adj'!$H:$H,'Consolidated Prem and Adj'!$D:$D,$A25,'Consolidated Prem and Adj'!$F:$F,'Benefit Based Summary'!I$2)
+SUMIFS('Consolidated Prem and Adj'!$I:$I,'Consolidated Prem and Adj'!$D:$D,$A25,'Consolidated Prem and Adj'!$F:$F,'Benefit Based Summary'!I$2)</f>
        <v>0</v>
      </c>
      <c r="J25" s="12">
        <f>SUMIFS('Consolidated Prem and Adj'!$H:$H,'Consolidated Prem and Adj'!$D:$D,$A25,'Consolidated Prem and Adj'!$F:$F,'Benefit Based Summary'!J$2)
+SUMIFS('Consolidated Prem and Adj'!$I:$I,'Consolidated Prem and Adj'!$D:$D,$A25,'Consolidated Prem and Adj'!$F:$F,'Benefit Based Summary'!J$2)</f>
        <v>7.71</v>
      </c>
      <c r="K25" s="12">
        <f>SUMIFS('Consolidated Prem and Adj'!$H:$H,'Consolidated Prem and Adj'!$D:$D,$A25,'Consolidated Prem and Adj'!$F:$F,'Benefit Based Summary'!K$2)
+SUMIFS('Consolidated Prem and Adj'!$I:$I,'Consolidated Prem and Adj'!$D:$D,$A25,'Consolidated Prem and Adj'!$F:$F,'Benefit Based Summary'!K$2)</f>
        <v>39.22</v>
      </c>
      <c r="L25" s="12">
        <f>SUMIFS('Consolidated Prem and Adj'!$H:$H,'Consolidated Prem and Adj'!$D:$D,$A25,'Consolidated Prem and Adj'!$F:$F,'Benefit Based Summary'!L$2)
+SUMIFS('Consolidated Prem and Adj'!$I:$I,'Consolidated Prem and Adj'!$D:$D,$A25,'Consolidated Prem and Adj'!$F:$F,'Benefit Based Summary'!L$2)</f>
        <v>328</v>
      </c>
      <c r="M25" s="12">
        <f>0</f>
        <v>0</v>
      </c>
      <c r="N25" s="13">
        <f t="shared" si="0"/>
        <v>1282.9100000000001</v>
      </c>
    </row>
    <row r="26" spans="1:14" x14ac:dyDescent="0.15">
      <c r="A26" s="1" t="s">
        <v>117</v>
      </c>
      <c r="B26" s="12">
        <f>SUMIFS('Consolidated Prem and Adj'!$H:$H,'Consolidated Prem and Adj'!$D:$D,$A26,'Consolidated Prem and Adj'!$F:$F,'Benefit Based Summary'!B$2)
+SUMIFS('Consolidated Prem and Adj'!$I:$I,'Consolidated Prem and Adj'!$D:$D,$A26,'Consolidated Prem and Adj'!$F:$F,'Benefit Based Summary'!B$2)</f>
        <v>0</v>
      </c>
      <c r="C26" s="12">
        <f>SUMIFS('Consolidated Prem and Adj'!$H:$H,'Consolidated Prem and Adj'!$D:$D,$A26,'Consolidated Prem and Adj'!$F:$F,'Benefit Based Summary'!C$2)
+SUMIFS('Consolidated Prem and Adj'!$I:$I,'Consolidated Prem and Adj'!$D:$D,$A26,'Consolidated Prem and Adj'!$F:$F,'Benefit Based Summary'!C$2)</f>
        <v>0</v>
      </c>
      <c r="D26" s="12">
        <f>SUMIFS('Consolidated Prem and Adj'!$H:$H,'Consolidated Prem and Adj'!$D:$D,$A26,'Consolidated Prem and Adj'!$F:$F,'Benefit Based Summary'!D$2)
+SUMIFS('Consolidated Prem and Adj'!$I:$I,'Consolidated Prem and Adj'!$D:$D,$A26,'Consolidated Prem and Adj'!$F:$F,'Benefit Based Summary'!D$2)</f>
        <v>38.049999999999997</v>
      </c>
      <c r="E26" s="12">
        <f>SUMIFS('Consolidated Prem and Adj'!$H:$H,'Consolidated Prem and Adj'!$D:$D,$A26,'Consolidated Prem and Adj'!$F:$F,'Benefit Based Summary'!E$2)
+SUMIFS('Consolidated Prem and Adj'!$I:$I,'Consolidated Prem and Adj'!$D:$D,$A26,'Consolidated Prem and Adj'!$F:$F,'Benefit Based Summary'!E$2)</f>
        <v>0</v>
      </c>
      <c r="F26" s="12">
        <f>SUMIFS('Consolidated Prem and Adj'!$H:$H,'Consolidated Prem and Adj'!$D:$D,$A26,'Consolidated Prem and Adj'!$F:$F,'Benefit Based Summary'!F$2)
+SUMIFS('Consolidated Prem and Adj'!$I:$I,'Consolidated Prem and Adj'!$D:$D,$A26,'Consolidated Prem and Adj'!$F:$F,'Benefit Based Summary'!F$2)</f>
        <v>6.5</v>
      </c>
      <c r="G26" s="12">
        <f>SUMIFS('Consolidated Prem and Adj'!$H:$H,'Consolidated Prem and Adj'!$D:$D,$A26,'Consolidated Prem and Adj'!$F:$F,'Benefit Based Summary'!G$2)
+SUMIFS('Consolidated Prem and Adj'!$I:$I,'Consolidated Prem and Adj'!$D:$D,$A26,'Consolidated Prem and Adj'!$F:$F,'Benefit Based Summary'!G$2)</f>
        <v>2.97</v>
      </c>
      <c r="H26" s="12">
        <f>SUMIFS('Consolidated Prem and Adj'!$H:$H,'Consolidated Prem and Adj'!$D:$D,$A26,'Consolidated Prem and Adj'!$F:$F,'Benefit Based Summary'!H$2)
+SUMIFS('Consolidated Prem and Adj'!$I:$I,'Consolidated Prem and Adj'!$D:$D,$A26,'Consolidated Prem and Adj'!$F:$F,'Benefit Based Summary'!H$2)</f>
        <v>1483.39</v>
      </c>
      <c r="I26" s="12">
        <f>SUMIFS('Consolidated Prem and Adj'!$H:$H,'Consolidated Prem and Adj'!$D:$D,$A26,'Consolidated Prem and Adj'!$F:$F,'Benefit Based Summary'!I$2)
+SUMIFS('Consolidated Prem and Adj'!$I:$I,'Consolidated Prem and Adj'!$D:$D,$A26,'Consolidated Prem and Adj'!$F:$F,'Benefit Based Summary'!I$2)</f>
        <v>45.7</v>
      </c>
      <c r="J26" s="12">
        <f>SUMIFS('Consolidated Prem and Adj'!$H:$H,'Consolidated Prem and Adj'!$D:$D,$A26,'Consolidated Prem and Adj'!$F:$F,'Benefit Based Summary'!J$2)
+SUMIFS('Consolidated Prem and Adj'!$I:$I,'Consolidated Prem and Adj'!$D:$D,$A26,'Consolidated Prem and Adj'!$F:$F,'Benefit Based Summary'!J$2)</f>
        <v>15.6</v>
      </c>
      <c r="K26" s="12">
        <f>SUMIFS('Consolidated Prem and Adj'!$H:$H,'Consolidated Prem and Adj'!$D:$D,$A26,'Consolidated Prem and Adj'!$F:$F,'Benefit Based Summary'!K$2)
+SUMIFS('Consolidated Prem and Adj'!$I:$I,'Consolidated Prem and Adj'!$D:$D,$A26,'Consolidated Prem and Adj'!$F:$F,'Benefit Based Summary'!K$2)</f>
        <v>5.05</v>
      </c>
      <c r="L26" s="12">
        <f>SUMIFS('Consolidated Prem and Adj'!$H:$H,'Consolidated Prem and Adj'!$D:$D,$A26,'Consolidated Prem and Adj'!$F:$F,'Benefit Based Summary'!L$2)
+SUMIFS('Consolidated Prem and Adj'!$I:$I,'Consolidated Prem and Adj'!$D:$D,$A26,'Consolidated Prem and Adj'!$F:$F,'Benefit Based Summary'!L$2)</f>
        <v>76</v>
      </c>
      <c r="M26" s="12">
        <f>0</f>
        <v>0</v>
      </c>
      <c r="N26" s="13">
        <f t="shared" si="0"/>
        <v>1673.26</v>
      </c>
    </row>
    <row r="27" spans="1:14" x14ac:dyDescent="0.15">
      <c r="A27" s="1" t="s">
        <v>180</v>
      </c>
      <c r="B27" s="12">
        <f>0</f>
        <v>0</v>
      </c>
      <c r="C27" s="12">
        <f>0</f>
        <v>0</v>
      </c>
      <c r="D27" s="12">
        <f>0</f>
        <v>0</v>
      </c>
      <c r="E27" s="12">
        <f>0</f>
        <v>0</v>
      </c>
      <c r="F27" s="12">
        <f>0</f>
        <v>0</v>
      </c>
      <c r="G27" s="12">
        <f>0</f>
        <v>0</v>
      </c>
      <c r="H27" s="12">
        <f>0</f>
        <v>0</v>
      </c>
      <c r="I27" s="12">
        <f>0</f>
        <v>0</v>
      </c>
      <c r="J27" s="12">
        <f>0</f>
        <v>0</v>
      </c>
      <c r="K27" s="12">
        <f>0</f>
        <v>0</v>
      </c>
      <c r="L27" s="12">
        <f>0</f>
        <v>0</v>
      </c>
      <c r="M27" s="12">
        <f>SUM('Cover Page'!D:D)+SUMIFS('Cover Page'!B:B,'Cover Page'!F:F,"NO, EMPLOYEE DETAIL NOT AVAILABLE")+SUMIFS('Cover Page'!C:C,'Cover Page'!F:F,"NO, EMPLOYEE DETAIL NOT AVAILABLE")</f>
        <v>0</v>
      </c>
      <c r="N27" s="13">
        <f t="shared" si="0"/>
        <v>0</v>
      </c>
    </row>
    <row r="28" spans="1:14" x14ac:dyDescent="0.15">
      <c r="A28" s="1" t="s">
        <v>181</v>
      </c>
      <c r="B28" s="12">
        <f>SUMIFS('Consolidated Prem and Adj'!$H:$H, 'Consolidated Prem and Adj'!$D:$D, "", 'Consolidated Prem and Adj'!$F:$F, 'Benefit Based Summary'!B$2)
+SUMIFS('Consolidated Prem and Adj'!$I:$I, 'Consolidated Prem and Adj'!$D:$D, "", 'Consolidated Prem and Adj'!$F:$F, 'Benefit Based Summary'!B$2)
+SUMIFS('Consolidated Prem and Adj'!$H:$H, 'Consolidated Prem and Adj'!$D:$D, "*N/A*", 'Consolidated Prem and Adj'!$F:$F, 'Benefit Based Summary'!B$2)
+SUMIFS('Consolidated Prem and Adj'!$I:$I, 'Consolidated Prem and Adj'!$D:$D, "*N/A*", 'Consolidated Prem and Adj'!$F:$F, 'Benefit Based Summary'!B$2)</f>
        <v>0</v>
      </c>
      <c r="C28" s="12">
        <f>SUMIFS('Consolidated Prem and Adj'!$H:$H, 'Consolidated Prem and Adj'!$D:$D, "", 'Consolidated Prem and Adj'!$F:$F, 'Benefit Based Summary'!C$2)
+SUMIFS('Consolidated Prem and Adj'!$I:$I, 'Consolidated Prem and Adj'!$D:$D, "", 'Consolidated Prem and Adj'!$F:$F, 'Benefit Based Summary'!C$2)
+SUMIFS('Consolidated Prem and Adj'!$H:$H, 'Consolidated Prem and Adj'!$D:$D, "*N/A*", 'Consolidated Prem and Adj'!$F:$F, 'Benefit Based Summary'!C$2)
+SUMIFS('Consolidated Prem and Adj'!$I:$I, 'Consolidated Prem and Adj'!$D:$D, "*N/A*", 'Consolidated Prem and Adj'!$F:$F, 'Benefit Based Summary'!C$2)</f>
        <v>0</v>
      </c>
      <c r="D28" s="12">
        <f>SUMIFS('Consolidated Prem and Adj'!$H:$H, 'Consolidated Prem and Adj'!$D:$D, "", 'Consolidated Prem and Adj'!$F:$F, 'Benefit Based Summary'!D$2)
+SUMIFS('Consolidated Prem and Adj'!$I:$I, 'Consolidated Prem and Adj'!$D:$D, "", 'Consolidated Prem and Adj'!$F:$F, 'Benefit Based Summary'!D$2)
+SUMIFS('Consolidated Prem and Adj'!$H:$H, 'Consolidated Prem and Adj'!$D:$D, "*N/A*", 'Consolidated Prem and Adj'!$F:$F, 'Benefit Based Summary'!D$2)
+SUMIFS('Consolidated Prem and Adj'!$I:$I, 'Consolidated Prem and Adj'!$D:$D, "*N/A*", 'Consolidated Prem and Adj'!$F:$F, 'Benefit Based Summary'!D$2)</f>
        <v>0</v>
      </c>
      <c r="E28" s="12">
        <f>SUMIFS('Consolidated Prem and Adj'!$H:$H, 'Consolidated Prem and Adj'!$D:$D, "", 'Consolidated Prem and Adj'!$F:$F, 'Benefit Based Summary'!E$2)
+SUMIFS('Consolidated Prem and Adj'!$I:$I, 'Consolidated Prem and Adj'!$D:$D, "", 'Consolidated Prem and Adj'!$F:$F, 'Benefit Based Summary'!E$2)
+SUMIFS('Consolidated Prem and Adj'!$H:$H, 'Consolidated Prem and Adj'!$D:$D, "*N/A*", 'Consolidated Prem and Adj'!$F:$F, 'Benefit Based Summary'!E$2)
+SUMIFS('Consolidated Prem and Adj'!$I:$I, 'Consolidated Prem and Adj'!$D:$D, "*N/A*", 'Consolidated Prem and Adj'!$F:$F, 'Benefit Based Summary'!E$2)</f>
        <v>0</v>
      </c>
      <c r="F28" s="12">
        <f>SUMIFS('Consolidated Prem and Adj'!$H:$H, 'Consolidated Prem and Adj'!$D:$D, "", 'Consolidated Prem and Adj'!$F:$F, 'Benefit Based Summary'!F$2)
+SUMIFS('Consolidated Prem and Adj'!$I:$I, 'Consolidated Prem and Adj'!$D:$D, "", 'Consolidated Prem and Adj'!$F:$F, 'Benefit Based Summary'!F$2)
+SUMIFS('Consolidated Prem and Adj'!$H:$H, 'Consolidated Prem and Adj'!$D:$D, "*N/A*", 'Consolidated Prem and Adj'!$F:$F, 'Benefit Based Summary'!F$2)
+SUMIFS('Consolidated Prem and Adj'!$I:$I, 'Consolidated Prem and Adj'!$D:$D, "*N/A*", 'Consolidated Prem and Adj'!$F:$F, 'Benefit Based Summary'!F$2)</f>
        <v>0</v>
      </c>
      <c r="G28" s="12">
        <f>SUMIFS('Consolidated Prem and Adj'!$H:$H, 'Consolidated Prem and Adj'!$D:$D, "", 'Consolidated Prem and Adj'!$F:$F, 'Benefit Based Summary'!G$2)
+SUMIFS('Consolidated Prem and Adj'!$I:$I, 'Consolidated Prem and Adj'!$D:$D, "", 'Consolidated Prem and Adj'!$F:$F, 'Benefit Based Summary'!G$2)
+SUMIFS('Consolidated Prem and Adj'!$H:$H, 'Consolidated Prem and Adj'!$D:$D, "*N/A*", 'Consolidated Prem and Adj'!$F:$F, 'Benefit Based Summary'!G$2)
+SUMIFS('Consolidated Prem and Adj'!$I:$I, 'Consolidated Prem and Adj'!$D:$D, "*N/A*", 'Consolidated Prem and Adj'!$F:$F, 'Benefit Based Summary'!G$2)</f>
        <v>0</v>
      </c>
      <c r="H28" s="12">
        <f>SUMIFS('Consolidated Prem and Adj'!$H:$H, 'Consolidated Prem and Adj'!$D:$D, "", 'Consolidated Prem and Adj'!$F:$F, 'Benefit Based Summary'!H$2)
+SUMIFS('Consolidated Prem and Adj'!$I:$I, 'Consolidated Prem and Adj'!$D:$D, "", 'Consolidated Prem and Adj'!$F:$F, 'Benefit Based Summary'!H$2)
+SUMIFS('Consolidated Prem and Adj'!$H:$H, 'Consolidated Prem and Adj'!$D:$D, "*N/A*", 'Consolidated Prem and Adj'!$F:$F, 'Benefit Based Summary'!H$2)
+SUMIFS('Consolidated Prem and Adj'!$I:$I, 'Consolidated Prem and Adj'!$D:$D, "*N/A*", 'Consolidated Prem and Adj'!$F:$F, 'Benefit Based Summary'!H$2)</f>
        <v>0</v>
      </c>
      <c r="I28" s="12">
        <f>SUMIFS('Consolidated Prem and Adj'!$H:$H, 'Consolidated Prem and Adj'!$D:$D, "", 'Consolidated Prem and Adj'!$F:$F, 'Benefit Based Summary'!I$2)
+SUMIFS('Consolidated Prem and Adj'!$I:$I, 'Consolidated Prem and Adj'!$D:$D, "", 'Consolidated Prem and Adj'!$F:$F, 'Benefit Based Summary'!I$2)
+SUMIFS('Consolidated Prem and Adj'!$H:$H, 'Consolidated Prem and Adj'!$D:$D, "*N/A*", 'Consolidated Prem and Adj'!$F:$F, 'Benefit Based Summary'!I$2)
+SUMIFS('Consolidated Prem and Adj'!$I:$I, 'Consolidated Prem and Adj'!$D:$D, "*N/A*", 'Consolidated Prem and Adj'!$F:$F, 'Benefit Based Summary'!I$2)</f>
        <v>0</v>
      </c>
      <c r="J28" s="12">
        <f>SUMIFS('Consolidated Prem and Adj'!$H:$H, 'Consolidated Prem and Adj'!$D:$D, "", 'Consolidated Prem and Adj'!$F:$F, 'Benefit Based Summary'!J$2)
+SUMIFS('Consolidated Prem and Adj'!$I:$I, 'Consolidated Prem and Adj'!$D:$D, "", 'Consolidated Prem and Adj'!$F:$F, 'Benefit Based Summary'!J$2)
+SUMIFS('Consolidated Prem and Adj'!$H:$H, 'Consolidated Prem and Adj'!$D:$D, "*N/A*", 'Consolidated Prem and Adj'!$F:$F, 'Benefit Based Summary'!J$2)
+SUMIFS('Consolidated Prem and Adj'!$I:$I, 'Consolidated Prem and Adj'!$D:$D, "*N/A*", 'Consolidated Prem and Adj'!$F:$F, 'Benefit Based Summary'!J$2)</f>
        <v>0</v>
      </c>
      <c r="K28" s="12">
        <f>SUMIFS('Consolidated Prem and Adj'!$H:$H, 'Consolidated Prem and Adj'!$D:$D, "", 'Consolidated Prem and Adj'!$F:$F, 'Benefit Based Summary'!K$2)
+SUMIFS('Consolidated Prem and Adj'!$I:$I, 'Consolidated Prem and Adj'!$D:$D, "", 'Consolidated Prem and Adj'!$F:$F, 'Benefit Based Summary'!K$2)
+SUMIFS('Consolidated Prem and Adj'!$H:$H, 'Consolidated Prem and Adj'!$D:$D, "*N/A*", 'Consolidated Prem and Adj'!$F:$F, 'Benefit Based Summary'!K$2)
+SUMIFS('Consolidated Prem and Adj'!$I:$I, 'Consolidated Prem and Adj'!$D:$D, "*N/A*", 'Consolidated Prem and Adj'!$F:$F, 'Benefit Based Summary'!K$2)</f>
        <v>0</v>
      </c>
      <c r="L28" s="12">
        <f>SUMIFS('Consolidated Prem and Adj'!$H:$H, 'Consolidated Prem and Adj'!$D:$D, "", 'Consolidated Prem and Adj'!$F:$F, 'Benefit Based Summary'!L$2)
+SUMIFS('Consolidated Prem and Adj'!$I:$I, 'Consolidated Prem and Adj'!$D:$D, "", 'Consolidated Prem and Adj'!$F:$F, 'Benefit Based Summary'!L$2)
+SUMIFS('Consolidated Prem and Adj'!$H:$H, 'Consolidated Prem and Adj'!$D:$D, "*N/A*", 'Consolidated Prem and Adj'!$F:$F, 'Benefit Based Summary'!L$2)
+SUMIFS('Consolidated Prem and Adj'!$I:$I, 'Consolidated Prem and Adj'!$D:$D, "*N/A*", 'Consolidated Prem and Adj'!$F:$F, 'Benefit Based Summary'!L$2)</f>
        <v>0</v>
      </c>
      <c r="M28" s="12">
        <f>SUMIFS('Consolidated Prem and Adj'!$H:$H, 'Consolidated Prem and Adj'!$D:$D, "", 'Consolidated Prem and Adj'!$F:$F, 'Benefit Based Summary'!M$2)
+SUMIFS('Consolidated Prem and Adj'!$I:$I, 'Consolidated Prem and Adj'!$D:$D, "", 'Consolidated Prem and Adj'!$F:$F, 'Benefit Based Summary'!M$2)
+SUMIFS('Consolidated Prem and Adj'!$H:$H, 'Consolidated Prem and Adj'!$D:$D, "*N/A*", 'Consolidated Prem and Adj'!$F:$F, 'Benefit Based Summary'!M$2)
+SUMIFS('Consolidated Prem and Adj'!$I:$I, 'Consolidated Prem and Adj'!$D:$D, "*N/A*", 'Consolidated Prem and Adj'!$F:$F, 'Benefit Based Summary'!M$2)</f>
        <v>0</v>
      </c>
      <c r="N28" s="13">
        <f>SUM(B28:L28)</f>
        <v>0</v>
      </c>
    </row>
    <row r="29" spans="1:14" x14ac:dyDescent="0.15">
      <c r="A29" s="14" t="s">
        <v>182</v>
      </c>
      <c r="B29" s="15">
        <f t="shared" ref="B29:N29" si="1">SUM(B3:B28)</f>
        <v>76.38000000000001</v>
      </c>
      <c r="C29" s="15">
        <f t="shared" si="1"/>
        <v>114.32</v>
      </c>
      <c r="D29" s="15">
        <f t="shared" si="1"/>
        <v>902.39</v>
      </c>
      <c r="E29" s="15">
        <f t="shared" si="1"/>
        <v>94.539999999999992</v>
      </c>
      <c r="F29" s="15">
        <f t="shared" si="1"/>
        <v>234.67000000000002</v>
      </c>
      <c r="G29" s="15">
        <f t="shared" si="1"/>
        <v>112.85999999999999</v>
      </c>
      <c r="H29" s="15">
        <f t="shared" si="1"/>
        <v>18546.55</v>
      </c>
      <c r="I29" s="15">
        <f t="shared" si="1"/>
        <v>207.45999999999998</v>
      </c>
      <c r="J29" s="15">
        <f t="shared" si="1"/>
        <v>177.77999999999997</v>
      </c>
      <c r="K29" s="15">
        <f t="shared" si="1"/>
        <v>241.83</v>
      </c>
      <c r="L29" s="15">
        <f t="shared" si="1"/>
        <v>4690</v>
      </c>
      <c r="M29" s="15">
        <f t="shared" si="1"/>
        <v>0</v>
      </c>
      <c r="N29" s="15">
        <f t="shared" si="1"/>
        <v>25398.779999999995</v>
      </c>
    </row>
  </sheetData>
  <autoFilter ref="A2:M2" xr:uid="{00000000-0009-0000-0000-000003000000}"/>
  <mergeCells count="1">
    <mergeCell ref="B1:M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applyStyles="1"/>
  </sheetPr>
  <dimension ref="A1:F29"/>
  <sheetViews>
    <sheetView workbookViewId="0">
      <pane ySplit="2" topLeftCell="A3" activePane="bottomLeft" state="frozen"/>
      <selection pane="bottomLeft"/>
    </sheetView>
  </sheetViews>
  <sheetFormatPr baseColWidth="10" defaultColWidth="9.1640625" defaultRowHeight="14" x14ac:dyDescent="0.15"/>
  <cols>
    <col min="1" max="1" width="48" style="1" customWidth="1"/>
    <col min="2" max="5" width="17.5" style="1" customWidth="1"/>
    <col min="6" max="6" width="20" style="1" customWidth="1"/>
    <col min="7" max="11" width="9.1640625" style="1" customWidth="1"/>
    <col min="12" max="16384" width="9.1640625" style="1"/>
  </cols>
  <sheetData>
    <row r="1" spans="1:6" ht="45" customHeight="1" x14ac:dyDescent="0.15">
      <c r="A1" s="10" t="s">
        <v>1</v>
      </c>
      <c r="B1" s="23" t="s">
        <v>18</v>
      </c>
      <c r="C1" s="24"/>
      <c r="D1" s="24"/>
      <c r="E1" s="25"/>
      <c r="F1" s="10"/>
    </row>
    <row r="2" spans="1:6" ht="40" customHeight="1" x14ac:dyDescent="0.15">
      <c r="A2" s="11" t="s">
        <v>22</v>
      </c>
      <c r="B2" s="11" t="s">
        <v>11</v>
      </c>
      <c r="C2" s="11" t="s">
        <v>13</v>
      </c>
      <c r="D2" s="11" t="s">
        <v>14</v>
      </c>
      <c r="E2" s="11" t="s">
        <v>15</v>
      </c>
      <c r="F2" s="11" t="s">
        <v>179</v>
      </c>
    </row>
    <row r="3" spans="1:6" x14ac:dyDescent="0.15">
      <c r="A3" s="1" t="s">
        <v>137</v>
      </c>
      <c r="B3" s="12">
        <f>SUMIFS('Consolidated Prem and Adj'!$H:$H,'Consolidated Prem and Adj'!$D:$D,$A3,'Consolidated Prem and Adj'!$G:$G,'Carrier Based Summary'!B$2)
+SUMIFS('Consolidated Prem and Adj'!$I:$I,'Consolidated Prem and Adj'!$D:$D,$A3,'Consolidated Prem and Adj'!$G:$G,'Carrier Based Summary'!B$2)</f>
        <v>0</v>
      </c>
      <c r="C3" s="12">
        <f>SUMIFS('Consolidated Prem and Adj'!$H:$H,'Consolidated Prem and Adj'!$D:$D,$A3,'Consolidated Prem and Adj'!$G:$G,'Carrier Based Summary'!C$2)
+SUMIFS('Consolidated Prem and Adj'!$I:$I,'Consolidated Prem and Adj'!$D:$D,$A3,'Consolidated Prem and Adj'!$G:$G,'Carrier Based Summary'!C$2)</f>
        <v>0</v>
      </c>
      <c r="D3" s="12">
        <f>SUMIFS('Consolidated Prem and Adj'!$H:$H,'Consolidated Prem and Adj'!$D:$D,$A3,'Consolidated Prem and Adj'!$G:$G,'Carrier Based Summary'!D$2)
+SUMIFS('Consolidated Prem and Adj'!$I:$I,'Consolidated Prem and Adj'!$D:$D,$A3,'Consolidated Prem and Adj'!$G:$G,'Carrier Based Summary'!D$2)</f>
        <v>98</v>
      </c>
      <c r="E3" s="12">
        <f>SUMIFS('Consolidated Prem and Adj'!$H:$H,'Consolidated Prem and Adj'!$D:$D,$A3,'Consolidated Prem and Adj'!$G:$G,'Carrier Based Summary'!E$2)
+SUMIFS('Consolidated Prem and Adj'!$I:$I,'Consolidated Prem and Adj'!$D:$D,$A3,'Consolidated Prem and Adj'!$G:$G,'Carrier Based Summary'!E$2)</f>
        <v>9.4700000000000006</v>
      </c>
      <c r="F3" s="13">
        <f t="shared" ref="F3:F28" si="0">SUM(B3:E3)</f>
        <v>107.47</v>
      </c>
    </row>
    <row r="4" spans="1:6" x14ac:dyDescent="0.15">
      <c r="A4" s="1" t="s">
        <v>166</v>
      </c>
      <c r="B4" s="12">
        <f>SUMIFS('Consolidated Prem and Adj'!$H:$H,'Consolidated Prem and Adj'!$D:$D,$A4,'Consolidated Prem and Adj'!$G:$G,'Carrier Based Summary'!B$2)
+SUMIFS('Consolidated Prem and Adj'!$I:$I,'Consolidated Prem and Adj'!$D:$D,$A4,'Consolidated Prem and Adj'!$G:$G,'Carrier Based Summary'!B$2)</f>
        <v>18.16</v>
      </c>
      <c r="C4" s="12">
        <f>SUMIFS('Consolidated Prem and Adj'!$H:$H,'Consolidated Prem and Adj'!$D:$D,$A4,'Consolidated Prem and Adj'!$G:$G,'Carrier Based Summary'!C$2)
+SUMIFS('Consolidated Prem and Adj'!$I:$I,'Consolidated Prem and Adj'!$D:$D,$A4,'Consolidated Prem and Adj'!$G:$G,'Carrier Based Summary'!C$2)</f>
        <v>0</v>
      </c>
      <c r="D4" s="12">
        <f>SUMIFS('Consolidated Prem and Adj'!$H:$H,'Consolidated Prem and Adj'!$D:$D,$A4,'Consolidated Prem and Adj'!$G:$G,'Carrier Based Summary'!D$2)
+SUMIFS('Consolidated Prem and Adj'!$I:$I,'Consolidated Prem and Adj'!$D:$D,$A4,'Consolidated Prem and Adj'!$G:$G,'Carrier Based Summary'!D$2)</f>
        <v>224.5</v>
      </c>
      <c r="E4" s="12">
        <f>SUMIFS('Consolidated Prem and Adj'!$H:$H,'Consolidated Prem and Adj'!$D:$D,$A4,'Consolidated Prem and Adj'!$G:$G,'Carrier Based Summary'!E$2)
+SUMIFS('Consolidated Prem and Adj'!$I:$I,'Consolidated Prem and Adj'!$D:$D,$A4,'Consolidated Prem and Adj'!$G:$G,'Carrier Based Summary'!E$2)</f>
        <v>84.72</v>
      </c>
      <c r="F4" s="13">
        <f t="shared" si="0"/>
        <v>327.38</v>
      </c>
    </row>
    <row r="5" spans="1:6" x14ac:dyDescent="0.15">
      <c r="A5" s="1" t="s">
        <v>74</v>
      </c>
      <c r="B5" s="12">
        <f>SUMIFS('Consolidated Prem and Adj'!$H:$H,'Consolidated Prem and Adj'!$D:$D,$A5,'Consolidated Prem and Adj'!$G:$G,'Carrier Based Summary'!B$2)
+SUMIFS('Consolidated Prem and Adj'!$I:$I,'Consolidated Prem and Adj'!$D:$D,$A5,'Consolidated Prem and Adj'!$G:$G,'Carrier Based Summary'!B$2)</f>
        <v>596.12</v>
      </c>
      <c r="C5" s="12">
        <f>SUMIFS('Consolidated Prem and Adj'!$H:$H,'Consolidated Prem and Adj'!$D:$D,$A5,'Consolidated Prem and Adj'!$G:$G,'Carrier Based Summary'!C$2)
+SUMIFS('Consolidated Prem and Adj'!$I:$I,'Consolidated Prem and Adj'!$D:$D,$A5,'Consolidated Prem and Adj'!$G:$G,'Carrier Based Summary'!C$2)</f>
        <v>0</v>
      </c>
      <c r="D5" s="12">
        <f>SUMIFS('Consolidated Prem and Adj'!$H:$H,'Consolidated Prem and Adj'!$D:$D,$A5,'Consolidated Prem and Adj'!$G:$G,'Carrier Based Summary'!D$2)
+SUMIFS('Consolidated Prem and Adj'!$I:$I,'Consolidated Prem and Adj'!$D:$D,$A5,'Consolidated Prem and Adj'!$G:$G,'Carrier Based Summary'!D$2)</f>
        <v>80.5</v>
      </c>
      <c r="E5" s="12">
        <f>SUMIFS('Consolidated Prem and Adj'!$H:$H,'Consolidated Prem and Adj'!$D:$D,$A5,'Consolidated Prem and Adj'!$G:$G,'Carrier Based Summary'!E$2)
+SUMIFS('Consolidated Prem and Adj'!$I:$I,'Consolidated Prem and Adj'!$D:$D,$A5,'Consolidated Prem and Adj'!$G:$G,'Carrier Based Summary'!E$2)</f>
        <v>51.230000000000004</v>
      </c>
      <c r="F5" s="13">
        <f t="shared" si="0"/>
        <v>727.85</v>
      </c>
    </row>
    <row r="6" spans="1:6" x14ac:dyDescent="0.15">
      <c r="A6" s="1" t="s">
        <v>31</v>
      </c>
      <c r="B6" s="12">
        <f>SUMIFS('Consolidated Prem and Adj'!$H:$H,'Consolidated Prem and Adj'!$D:$D,$A6,'Consolidated Prem and Adj'!$G:$G,'Carrier Based Summary'!B$2)
+SUMIFS('Consolidated Prem and Adj'!$I:$I,'Consolidated Prem and Adj'!$D:$D,$A6,'Consolidated Prem and Adj'!$G:$G,'Carrier Based Summary'!B$2)</f>
        <v>0</v>
      </c>
      <c r="C6" s="12">
        <f>SUMIFS('Consolidated Prem and Adj'!$H:$H,'Consolidated Prem and Adj'!$D:$D,$A6,'Consolidated Prem and Adj'!$G:$G,'Carrier Based Summary'!C$2)
+SUMIFS('Consolidated Prem and Adj'!$I:$I,'Consolidated Prem and Adj'!$D:$D,$A6,'Consolidated Prem and Adj'!$G:$G,'Carrier Based Summary'!C$2)</f>
        <v>0</v>
      </c>
      <c r="D6" s="12">
        <f>SUMIFS('Consolidated Prem and Adj'!$H:$H,'Consolidated Prem and Adj'!$D:$D,$A6,'Consolidated Prem and Adj'!$G:$G,'Carrier Based Summary'!D$2)
+SUMIFS('Consolidated Prem and Adj'!$I:$I,'Consolidated Prem and Adj'!$D:$D,$A6,'Consolidated Prem and Adj'!$G:$G,'Carrier Based Summary'!D$2)</f>
        <v>10</v>
      </c>
      <c r="E6" s="12">
        <f>SUMIFS('Consolidated Prem and Adj'!$H:$H,'Consolidated Prem and Adj'!$D:$D,$A6,'Consolidated Prem and Adj'!$G:$G,'Carrier Based Summary'!E$2)
+SUMIFS('Consolidated Prem and Adj'!$I:$I,'Consolidated Prem and Adj'!$D:$D,$A6,'Consolidated Prem and Adj'!$G:$G,'Carrier Based Summary'!E$2)</f>
        <v>9.4700000000000006</v>
      </c>
      <c r="F6" s="13">
        <f t="shared" si="0"/>
        <v>19.47</v>
      </c>
    </row>
    <row r="7" spans="1:6" x14ac:dyDescent="0.15">
      <c r="A7" s="1" t="s">
        <v>102</v>
      </c>
      <c r="B7" s="12">
        <f>SUMIFS('Consolidated Prem and Adj'!$H:$H,'Consolidated Prem and Adj'!$D:$D,$A7,'Consolidated Prem and Adj'!$G:$G,'Carrier Based Summary'!B$2)
+SUMIFS('Consolidated Prem and Adj'!$I:$I,'Consolidated Prem and Adj'!$D:$D,$A7,'Consolidated Prem and Adj'!$G:$G,'Carrier Based Summary'!B$2)</f>
        <v>147.49</v>
      </c>
      <c r="C7" s="12">
        <f>SUMIFS('Consolidated Prem and Adj'!$H:$H,'Consolidated Prem and Adj'!$D:$D,$A7,'Consolidated Prem and Adj'!$G:$G,'Carrier Based Summary'!C$2)
+SUMIFS('Consolidated Prem and Adj'!$I:$I,'Consolidated Prem and Adj'!$D:$D,$A7,'Consolidated Prem and Adj'!$G:$G,'Carrier Based Summary'!C$2)</f>
        <v>1107.54</v>
      </c>
      <c r="D7" s="12">
        <f>SUMIFS('Consolidated Prem and Adj'!$H:$H,'Consolidated Prem and Adj'!$D:$D,$A7,'Consolidated Prem and Adj'!$G:$G,'Carrier Based Summary'!D$2)
+SUMIFS('Consolidated Prem and Adj'!$I:$I,'Consolidated Prem and Adj'!$D:$D,$A7,'Consolidated Prem and Adj'!$G:$G,'Carrier Based Summary'!D$2)</f>
        <v>273</v>
      </c>
      <c r="E7" s="12">
        <f>SUMIFS('Consolidated Prem and Adj'!$H:$H,'Consolidated Prem and Adj'!$D:$D,$A7,'Consolidated Prem and Adj'!$G:$G,'Carrier Based Summary'!E$2)
+SUMIFS('Consolidated Prem and Adj'!$I:$I,'Consolidated Prem and Adj'!$D:$D,$A7,'Consolidated Prem and Adj'!$G:$G,'Carrier Based Summary'!E$2)</f>
        <v>94.69</v>
      </c>
      <c r="F7" s="13">
        <f t="shared" si="0"/>
        <v>1622.72</v>
      </c>
    </row>
    <row r="8" spans="1:6" x14ac:dyDescent="0.15">
      <c r="A8" s="1" t="s">
        <v>69</v>
      </c>
      <c r="B8" s="12">
        <f>SUMIFS('Consolidated Prem and Adj'!$H:$H,'Consolidated Prem and Adj'!$D:$D,$A8,'Consolidated Prem and Adj'!$G:$G,'Carrier Based Summary'!B$2)
+SUMIFS('Consolidated Prem and Adj'!$I:$I,'Consolidated Prem and Adj'!$D:$D,$A8,'Consolidated Prem and Adj'!$G:$G,'Carrier Based Summary'!B$2)</f>
        <v>1259.4000000000001</v>
      </c>
      <c r="C8" s="12">
        <f>SUMIFS('Consolidated Prem and Adj'!$H:$H,'Consolidated Prem and Adj'!$D:$D,$A8,'Consolidated Prem and Adj'!$G:$G,'Carrier Based Summary'!C$2)
+SUMIFS('Consolidated Prem and Adj'!$I:$I,'Consolidated Prem and Adj'!$D:$D,$A8,'Consolidated Prem and Adj'!$G:$G,'Carrier Based Summary'!C$2)</f>
        <v>553.78</v>
      </c>
      <c r="D8" s="12">
        <f>SUMIFS('Consolidated Prem and Adj'!$H:$H,'Consolidated Prem and Adj'!$D:$D,$A8,'Consolidated Prem and Adj'!$G:$G,'Carrier Based Summary'!D$2)
+SUMIFS('Consolidated Prem and Adj'!$I:$I,'Consolidated Prem and Adj'!$D:$D,$A8,'Consolidated Prem and Adj'!$G:$G,'Carrier Based Summary'!D$2)</f>
        <v>782.5</v>
      </c>
      <c r="E8" s="12">
        <f>SUMIFS('Consolidated Prem and Adj'!$H:$H,'Consolidated Prem and Adj'!$D:$D,$A8,'Consolidated Prem and Adj'!$G:$G,'Carrier Based Summary'!E$2)
+SUMIFS('Consolidated Prem and Adj'!$I:$I,'Consolidated Prem and Adj'!$D:$D,$A8,'Consolidated Prem and Adj'!$G:$G,'Carrier Based Summary'!E$2)</f>
        <v>271.03999999999996</v>
      </c>
      <c r="F8" s="13">
        <f t="shared" si="0"/>
        <v>2866.7200000000003</v>
      </c>
    </row>
    <row r="9" spans="1:6" x14ac:dyDescent="0.15">
      <c r="A9" s="1" t="s">
        <v>143</v>
      </c>
      <c r="B9" s="12">
        <f>SUMIFS('Consolidated Prem and Adj'!$H:$H,'Consolidated Prem and Adj'!$D:$D,$A9,'Consolidated Prem and Adj'!$G:$G,'Carrier Based Summary'!B$2)
+SUMIFS('Consolidated Prem and Adj'!$I:$I,'Consolidated Prem and Adj'!$D:$D,$A9,'Consolidated Prem and Adj'!$G:$G,'Carrier Based Summary'!B$2)</f>
        <v>0</v>
      </c>
      <c r="C9" s="12">
        <f>SUMIFS('Consolidated Prem and Adj'!$H:$H,'Consolidated Prem and Adj'!$D:$D,$A9,'Consolidated Prem and Adj'!$G:$G,'Carrier Based Summary'!C$2)
+SUMIFS('Consolidated Prem and Adj'!$I:$I,'Consolidated Prem and Adj'!$D:$D,$A9,'Consolidated Prem and Adj'!$G:$G,'Carrier Based Summary'!C$2)</f>
        <v>0</v>
      </c>
      <c r="D9" s="12">
        <f>SUMIFS('Consolidated Prem and Adj'!$H:$H,'Consolidated Prem and Adj'!$D:$D,$A9,'Consolidated Prem and Adj'!$G:$G,'Carrier Based Summary'!D$2)
+SUMIFS('Consolidated Prem and Adj'!$I:$I,'Consolidated Prem and Adj'!$D:$D,$A9,'Consolidated Prem and Adj'!$G:$G,'Carrier Based Summary'!D$2)</f>
        <v>202.5</v>
      </c>
      <c r="E9" s="12">
        <f>SUMIFS('Consolidated Prem and Adj'!$H:$H,'Consolidated Prem and Adj'!$D:$D,$A9,'Consolidated Prem and Adj'!$G:$G,'Carrier Based Summary'!E$2)
+SUMIFS('Consolidated Prem and Adj'!$I:$I,'Consolidated Prem and Adj'!$D:$D,$A9,'Consolidated Prem and Adj'!$G:$G,'Carrier Based Summary'!E$2)</f>
        <v>0</v>
      </c>
      <c r="F9" s="13">
        <f t="shared" si="0"/>
        <v>202.5</v>
      </c>
    </row>
    <row r="10" spans="1:6" x14ac:dyDescent="0.15">
      <c r="A10" s="1" t="s">
        <v>61</v>
      </c>
      <c r="B10" s="12">
        <f>SUMIFS('Consolidated Prem and Adj'!$H:$H,'Consolidated Prem and Adj'!$D:$D,$A10,'Consolidated Prem and Adj'!$G:$G,'Carrier Based Summary'!B$2)
+SUMIFS('Consolidated Prem and Adj'!$I:$I,'Consolidated Prem and Adj'!$D:$D,$A10,'Consolidated Prem and Adj'!$G:$G,'Carrier Based Summary'!B$2)</f>
        <v>577.98</v>
      </c>
      <c r="C10" s="12">
        <f>SUMIFS('Consolidated Prem and Adj'!$H:$H,'Consolidated Prem and Adj'!$D:$D,$A10,'Consolidated Prem and Adj'!$G:$G,'Carrier Based Summary'!C$2)
+SUMIFS('Consolidated Prem and Adj'!$I:$I,'Consolidated Prem and Adj'!$D:$D,$A10,'Consolidated Prem and Adj'!$G:$G,'Carrier Based Summary'!C$2)</f>
        <v>0</v>
      </c>
      <c r="D10" s="12">
        <f>SUMIFS('Consolidated Prem and Adj'!$H:$H,'Consolidated Prem and Adj'!$D:$D,$A10,'Consolidated Prem and Adj'!$G:$G,'Carrier Based Summary'!D$2)
+SUMIFS('Consolidated Prem and Adj'!$I:$I,'Consolidated Prem and Adj'!$D:$D,$A10,'Consolidated Prem and Adj'!$G:$G,'Carrier Based Summary'!D$2)</f>
        <v>186</v>
      </c>
      <c r="E10" s="12">
        <f>SUMIFS('Consolidated Prem and Adj'!$H:$H,'Consolidated Prem and Adj'!$D:$D,$A10,'Consolidated Prem and Adj'!$G:$G,'Carrier Based Summary'!E$2)
+SUMIFS('Consolidated Prem and Adj'!$I:$I,'Consolidated Prem and Adj'!$D:$D,$A10,'Consolidated Prem and Adj'!$G:$G,'Carrier Based Summary'!E$2)</f>
        <v>9.4700000000000006</v>
      </c>
      <c r="F10" s="13">
        <f t="shared" si="0"/>
        <v>773.45</v>
      </c>
    </row>
    <row r="11" spans="1:6" x14ac:dyDescent="0.15">
      <c r="A11" s="1" t="s">
        <v>46</v>
      </c>
      <c r="B11" s="12">
        <f>SUMIFS('Consolidated Prem and Adj'!$H:$H,'Consolidated Prem and Adj'!$D:$D,$A11,'Consolidated Prem and Adj'!$G:$G,'Carrier Based Summary'!B$2)
+SUMIFS('Consolidated Prem and Adj'!$I:$I,'Consolidated Prem and Adj'!$D:$D,$A11,'Consolidated Prem and Adj'!$G:$G,'Carrier Based Summary'!B$2)</f>
        <v>905.42</v>
      </c>
      <c r="C11" s="12">
        <f>SUMIFS('Consolidated Prem and Adj'!$H:$H,'Consolidated Prem and Adj'!$D:$D,$A11,'Consolidated Prem and Adj'!$G:$G,'Carrier Based Summary'!C$2)
+SUMIFS('Consolidated Prem and Adj'!$I:$I,'Consolidated Prem and Adj'!$D:$D,$A11,'Consolidated Prem and Adj'!$G:$G,'Carrier Based Summary'!C$2)</f>
        <v>0</v>
      </c>
      <c r="D11" s="12">
        <f>SUMIFS('Consolidated Prem and Adj'!$H:$H,'Consolidated Prem and Adj'!$D:$D,$A11,'Consolidated Prem and Adj'!$G:$G,'Carrier Based Summary'!D$2)
+SUMIFS('Consolidated Prem and Adj'!$I:$I,'Consolidated Prem and Adj'!$D:$D,$A11,'Consolidated Prem and Adj'!$G:$G,'Carrier Based Summary'!D$2)</f>
        <v>393</v>
      </c>
      <c r="E11" s="12">
        <f>SUMIFS('Consolidated Prem and Adj'!$H:$H,'Consolidated Prem and Adj'!$D:$D,$A11,'Consolidated Prem and Adj'!$G:$G,'Carrier Based Summary'!E$2)
+SUMIFS('Consolidated Prem and Adj'!$I:$I,'Consolidated Prem and Adj'!$D:$D,$A11,'Consolidated Prem and Adj'!$G:$G,'Carrier Based Summary'!E$2)</f>
        <v>28.410000000000004</v>
      </c>
      <c r="F11" s="13">
        <f t="shared" si="0"/>
        <v>1326.8300000000002</v>
      </c>
    </row>
    <row r="12" spans="1:6" x14ac:dyDescent="0.15">
      <c r="A12" s="1" t="s">
        <v>110</v>
      </c>
      <c r="B12" s="12">
        <f>SUMIFS('Consolidated Prem and Adj'!$H:$H,'Consolidated Prem and Adj'!$D:$D,$A12,'Consolidated Prem and Adj'!$G:$G,'Carrier Based Summary'!B$2)
+SUMIFS('Consolidated Prem and Adj'!$I:$I,'Consolidated Prem and Adj'!$D:$D,$A12,'Consolidated Prem and Adj'!$G:$G,'Carrier Based Summary'!B$2)</f>
        <v>795.25</v>
      </c>
      <c r="C12" s="12">
        <f>SUMIFS('Consolidated Prem and Adj'!$H:$H,'Consolidated Prem and Adj'!$D:$D,$A12,'Consolidated Prem and Adj'!$G:$G,'Carrier Based Summary'!C$2)
+SUMIFS('Consolidated Prem and Adj'!$I:$I,'Consolidated Prem and Adj'!$D:$D,$A12,'Consolidated Prem and Adj'!$G:$G,'Carrier Based Summary'!C$2)</f>
        <v>0</v>
      </c>
      <c r="D12" s="12">
        <f>SUMIFS('Consolidated Prem and Adj'!$H:$H,'Consolidated Prem and Adj'!$D:$D,$A12,'Consolidated Prem and Adj'!$G:$G,'Carrier Based Summary'!D$2)
+SUMIFS('Consolidated Prem and Adj'!$I:$I,'Consolidated Prem and Adj'!$D:$D,$A12,'Consolidated Prem and Adj'!$G:$G,'Carrier Based Summary'!D$2)</f>
        <v>70.5</v>
      </c>
      <c r="E12" s="12">
        <f>SUMIFS('Consolidated Prem and Adj'!$H:$H,'Consolidated Prem and Adj'!$D:$D,$A12,'Consolidated Prem and Adj'!$G:$G,'Carrier Based Summary'!E$2)
+SUMIFS('Consolidated Prem and Adj'!$I:$I,'Consolidated Prem and Adj'!$D:$D,$A12,'Consolidated Prem and Adj'!$G:$G,'Carrier Based Summary'!E$2)</f>
        <v>9.4700000000000006</v>
      </c>
      <c r="F12" s="13">
        <f t="shared" si="0"/>
        <v>875.22</v>
      </c>
    </row>
    <row r="13" spans="1:6" x14ac:dyDescent="0.15">
      <c r="A13" s="1" t="s">
        <v>97</v>
      </c>
      <c r="B13" s="12">
        <f>SUMIFS('Consolidated Prem and Adj'!$H:$H,'Consolidated Prem and Adj'!$D:$D,$A13,'Consolidated Prem and Adj'!$G:$G,'Carrier Based Summary'!B$2)
+SUMIFS('Consolidated Prem and Adj'!$I:$I,'Consolidated Prem and Adj'!$D:$D,$A13,'Consolidated Prem and Adj'!$G:$G,'Carrier Based Summary'!B$2)</f>
        <v>0</v>
      </c>
      <c r="C13" s="12">
        <f>SUMIFS('Consolidated Prem and Adj'!$H:$H,'Consolidated Prem and Adj'!$D:$D,$A13,'Consolidated Prem and Adj'!$G:$G,'Carrier Based Summary'!C$2)
+SUMIFS('Consolidated Prem and Adj'!$I:$I,'Consolidated Prem and Adj'!$D:$D,$A13,'Consolidated Prem and Adj'!$G:$G,'Carrier Based Summary'!C$2)</f>
        <v>0</v>
      </c>
      <c r="D13" s="12">
        <f>SUMIFS('Consolidated Prem and Adj'!$H:$H,'Consolidated Prem and Adj'!$D:$D,$A13,'Consolidated Prem and Adj'!$G:$G,'Carrier Based Summary'!D$2)
+SUMIFS('Consolidated Prem and Adj'!$I:$I,'Consolidated Prem and Adj'!$D:$D,$A13,'Consolidated Prem and Adj'!$G:$G,'Carrier Based Summary'!D$2)</f>
        <v>59.5</v>
      </c>
      <c r="E13" s="12">
        <f>SUMIFS('Consolidated Prem and Adj'!$H:$H,'Consolidated Prem and Adj'!$D:$D,$A13,'Consolidated Prem and Adj'!$G:$G,'Carrier Based Summary'!E$2)
+SUMIFS('Consolidated Prem and Adj'!$I:$I,'Consolidated Prem and Adj'!$D:$D,$A13,'Consolidated Prem and Adj'!$G:$G,'Carrier Based Summary'!E$2)</f>
        <v>22.21</v>
      </c>
      <c r="F13" s="13">
        <f t="shared" si="0"/>
        <v>81.710000000000008</v>
      </c>
    </row>
    <row r="14" spans="1:6" x14ac:dyDescent="0.15">
      <c r="A14" s="1" t="s">
        <v>57</v>
      </c>
      <c r="B14" s="12">
        <f>SUMIFS('Consolidated Prem and Adj'!$H:$H,'Consolidated Prem and Adj'!$D:$D,$A14,'Consolidated Prem and Adj'!$G:$G,'Carrier Based Summary'!B$2)
+SUMIFS('Consolidated Prem and Adj'!$I:$I,'Consolidated Prem and Adj'!$D:$D,$A14,'Consolidated Prem and Adj'!$G:$G,'Carrier Based Summary'!B$2)</f>
        <v>0</v>
      </c>
      <c r="C14" s="12">
        <f>SUMIFS('Consolidated Prem and Adj'!$H:$H,'Consolidated Prem and Adj'!$D:$D,$A14,'Consolidated Prem and Adj'!$G:$G,'Carrier Based Summary'!C$2)
+SUMIFS('Consolidated Prem and Adj'!$I:$I,'Consolidated Prem and Adj'!$D:$D,$A14,'Consolidated Prem and Adj'!$G:$G,'Carrier Based Summary'!C$2)</f>
        <v>0</v>
      </c>
      <c r="D14" s="12">
        <f>SUMIFS('Consolidated Prem and Adj'!$H:$H,'Consolidated Prem and Adj'!$D:$D,$A14,'Consolidated Prem and Adj'!$G:$G,'Carrier Based Summary'!D$2)
+SUMIFS('Consolidated Prem and Adj'!$I:$I,'Consolidated Prem and Adj'!$D:$D,$A14,'Consolidated Prem and Adj'!$G:$G,'Carrier Based Summary'!D$2)</f>
        <v>21</v>
      </c>
      <c r="E14" s="12">
        <f>SUMIFS('Consolidated Prem and Adj'!$H:$H,'Consolidated Prem and Adj'!$D:$D,$A14,'Consolidated Prem and Adj'!$G:$G,'Carrier Based Summary'!E$2)
+SUMIFS('Consolidated Prem and Adj'!$I:$I,'Consolidated Prem and Adj'!$D:$D,$A14,'Consolidated Prem and Adj'!$G:$G,'Carrier Based Summary'!E$2)</f>
        <v>9.4700000000000006</v>
      </c>
      <c r="F14" s="13">
        <f t="shared" si="0"/>
        <v>30.47</v>
      </c>
    </row>
    <row r="15" spans="1:6" x14ac:dyDescent="0.15">
      <c r="A15" s="1" t="s">
        <v>162</v>
      </c>
      <c r="B15" s="12">
        <f>SUMIFS('Consolidated Prem and Adj'!$H:$H,'Consolidated Prem and Adj'!$D:$D,$A15,'Consolidated Prem and Adj'!$G:$G,'Carrier Based Summary'!B$2)
+SUMIFS('Consolidated Prem and Adj'!$I:$I,'Consolidated Prem and Adj'!$D:$D,$A15,'Consolidated Prem and Adj'!$G:$G,'Carrier Based Summary'!B$2)</f>
        <v>769.4</v>
      </c>
      <c r="C15" s="12">
        <f>SUMIFS('Consolidated Prem and Adj'!$H:$H,'Consolidated Prem and Adj'!$D:$D,$A15,'Consolidated Prem and Adj'!$G:$G,'Carrier Based Summary'!C$2)
+SUMIFS('Consolidated Prem and Adj'!$I:$I,'Consolidated Prem and Adj'!$D:$D,$A15,'Consolidated Prem and Adj'!$G:$G,'Carrier Based Summary'!C$2)</f>
        <v>0</v>
      </c>
      <c r="D15" s="12">
        <f>SUMIFS('Consolidated Prem and Adj'!$H:$H,'Consolidated Prem and Adj'!$D:$D,$A15,'Consolidated Prem and Adj'!$G:$G,'Carrier Based Summary'!D$2)
+SUMIFS('Consolidated Prem and Adj'!$I:$I,'Consolidated Prem and Adj'!$D:$D,$A15,'Consolidated Prem and Adj'!$G:$G,'Carrier Based Summary'!D$2)</f>
        <v>125.5</v>
      </c>
      <c r="E15" s="12">
        <f>SUMIFS('Consolidated Prem and Adj'!$H:$H,'Consolidated Prem and Adj'!$D:$D,$A15,'Consolidated Prem and Adj'!$G:$G,'Carrier Based Summary'!E$2)
+SUMIFS('Consolidated Prem and Adj'!$I:$I,'Consolidated Prem and Adj'!$D:$D,$A15,'Consolidated Prem and Adj'!$G:$G,'Carrier Based Summary'!E$2)</f>
        <v>9.4700000000000006</v>
      </c>
      <c r="F15" s="13">
        <f t="shared" si="0"/>
        <v>904.37</v>
      </c>
    </row>
    <row r="16" spans="1:6" x14ac:dyDescent="0.15">
      <c r="A16" s="1" t="s">
        <v>53</v>
      </c>
      <c r="B16" s="12">
        <f>SUMIFS('Consolidated Prem and Adj'!$H:$H,'Consolidated Prem and Adj'!$D:$D,$A16,'Consolidated Prem and Adj'!$G:$G,'Carrier Based Summary'!B$2)
+SUMIFS('Consolidated Prem and Adj'!$I:$I,'Consolidated Prem and Adj'!$D:$D,$A16,'Consolidated Prem and Adj'!$G:$G,'Carrier Based Summary'!B$2)</f>
        <v>1465.26</v>
      </c>
      <c r="C16" s="12">
        <f>SUMIFS('Consolidated Prem and Adj'!$H:$H,'Consolidated Prem and Adj'!$D:$D,$A16,'Consolidated Prem and Adj'!$G:$G,'Carrier Based Summary'!C$2)
+SUMIFS('Consolidated Prem and Adj'!$I:$I,'Consolidated Prem and Adj'!$D:$D,$A16,'Consolidated Prem and Adj'!$G:$G,'Carrier Based Summary'!C$2)</f>
        <v>0</v>
      </c>
      <c r="D16" s="12">
        <f>SUMIFS('Consolidated Prem and Adj'!$H:$H,'Consolidated Prem and Adj'!$D:$D,$A16,'Consolidated Prem and Adj'!$G:$G,'Carrier Based Summary'!D$2)
+SUMIFS('Consolidated Prem and Adj'!$I:$I,'Consolidated Prem and Adj'!$D:$D,$A16,'Consolidated Prem and Adj'!$G:$G,'Carrier Based Summary'!D$2)</f>
        <v>174</v>
      </c>
      <c r="E16" s="12">
        <f>SUMIFS('Consolidated Prem and Adj'!$H:$H,'Consolidated Prem and Adj'!$D:$D,$A16,'Consolidated Prem and Adj'!$G:$G,'Carrier Based Summary'!E$2)
+SUMIFS('Consolidated Prem and Adj'!$I:$I,'Consolidated Prem and Adj'!$D:$D,$A16,'Consolidated Prem and Adj'!$G:$G,'Carrier Based Summary'!E$2)</f>
        <v>36.93</v>
      </c>
      <c r="F16" s="13">
        <f t="shared" si="0"/>
        <v>1676.19</v>
      </c>
    </row>
    <row r="17" spans="1:6" x14ac:dyDescent="0.15">
      <c r="A17" s="1" t="s">
        <v>152</v>
      </c>
      <c r="B17" s="12">
        <f>SUMIFS('Consolidated Prem and Adj'!$H:$H,'Consolidated Prem and Adj'!$D:$D,$A17,'Consolidated Prem and Adj'!$G:$G,'Carrier Based Summary'!B$2)
+SUMIFS('Consolidated Prem and Adj'!$I:$I,'Consolidated Prem and Adj'!$D:$D,$A17,'Consolidated Prem and Adj'!$G:$G,'Carrier Based Summary'!B$2)</f>
        <v>869.12</v>
      </c>
      <c r="C17" s="12">
        <f>SUMIFS('Consolidated Prem and Adj'!$H:$H,'Consolidated Prem and Adj'!$D:$D,$A17,'Consolidated Prem and Adj'!$G:$G,'Carrier Based Summary'!C$2)
+SUMIFS('Consolidated Prem and Adj'!$I:$I,'Consolidated Prem and Adj'!$D:$D,$A17,'Consolidated Prem and Adj'!$G:$G,'Carrier Based Summary'!C$2)</f>
        <v>0</v>
      </c>
      <c r="D17" s="12">
        <f>SUMIFS('Consolidated Prem and Adj'!$H:$H,'Consolidated Prem and Adj'!$D:$D,$A17,'Consolidated Prem and Adj'!$G:$G,'Carrier Based Summary'!D$2)
+SUMIFS('Consolidated Prem and Adj'!$I:$I,'Consolidated Prem and Adj'!$D:$D,$A17,'Consolidated Prem and Adj'!$G:$G,'Carrier Based Summary'!D$2)</f>
        <v>114.5</v>
      </c>
      <c r="E17" s="12">
        <f>SUMIFS('Consolidated Prem and Adj'!$H:$H,'Consolidated Prem and Adj'!$D:$D,$A17,'Consolidated Prem and Adj'!$G:$G,'Carrier Based Summary'!E$2)
+SUMIFS('Consolidated Prem and Adj'!$I:$I,'Consolidated Prem and Adj'!$D:$D,$A17,'Consolidated Prem and Adj'!$G:$G,'Carrier Based Summary'!E$2)</f>
        <v>31.68</v>
      </c>
      <c r="F17" s="13">
        <f t="shared" si="0"/>
        <v>1015.3</v>
      </c>
    </row>
    <row r="18" spans="1:6" x14ac:dyDescent="0.15">
      <c r="A18" s="1" t="s">
        <v>178</v>
      </c>
      <c r="B18" s="12">
        <f>SUMIFS('Consolidated Prem and Adj'!$H:$H,'Consolidated Prem and Adj'!$D:$D,$A18,'Consolidated Prem and Adj'!$G:$G,'Carrier Based Summary'!B$2)
+SUMIFS('Consolidated Prem and Adj'!$I:$I,'Consolidated Prem and Adj'!$D:$D,$A18,'Consolidated Prem and Adj'!$G:$G,'Carrier Based Summary'!B$2)</f>
        <v>1160.6699999999998</v>
      </c>
      <c r="C18" s="12">
        <f>SUMIFS('Consolidated Prem and Adj'!$H:$H,'Consolidated Prem and Adj'!$D:$D,$A18,'Consolidated Prem and Adj'!$G:$G,'Carrier Based Summary'!C$2)
+SUMIFS('Consolidated Prem and Adj'!$I:$I,'Consolidated Prem and Adj'!$D:$D,$A18,'Consolidated Prem and Adj'!$G:$G,'Carrier Based Summary'!C$2)</f>
        <v>0</v>
      </c>
      <c r="D18" s="12">
        <f>SUMIFS('Consolidated Prem and Adj'!$H:$H,'Consolidated Prem and Adj'!$D:$D,$A18,'Consolidated Prem and Adj'!$G:$G,'Carrier Based Summary'!D$2)
+SUMIFS('Consolidated Prem and Adj'!$I:$I,'Consolidated Prem and Adj'!$D:$D,$A18,'Consolidated Prem and Adj'!$G:$G,'Carrier Based Summary'!D$2)</f>
        <v>147.5</v>
      </c>
      <c r="E18" s="12">
        <f>SUMIFS('Consolidated Prem and Adj'!$H:$H,'Consolidated Prem and Adj'!$D:$D,$A18,'Consolidated Prem and Adj'!$G:$G,'Carrier Based Summary'!E$2)
+SUMIFS('Consolidated Prem and Adj'!$I:$I,'Consolidated Prem and Adj'!$D:$D,$A18,'Consolidated Prem and Adj'!$G:$G,'Carrier Based Summary'!E$2)</f>
        <v>-13.440000000000001</v>
      </c>
      <c r="F18" s="13">
        <f t="shared" si="0"/>
        <v>1294.7299999999998</v>
      </c>
    </row>
    <row r="19" spans="1:6" x14ac:dyDescent="0.15">
      <c r="A19" s="1" t="s">
        <v>38</v>
      </c>
      <c r="B19" s="12">
        <f>SUMIFS('Consolidated Prem and Adj'!$H:$H,'Consolidated Prem and Adj'!$D:$D,$A19,'Consolidated Prem and Adj'!$G:$G,'Carrier Based Summary'!B$2)
+SUMIFS('Consolidated Prem and Adj'!$I:$I,'Consolidated Prem and Adj'!$D:$D,$A19,'Consolidated Prem and Adj'!$G:$G,'Carrier Based Summary'!B$2)</f>
        <v>577.98</v>
      </c>
      <c r="C19" s="12">
        <f>SUMIFS('Consolidated Prem and Adj'!$H:$H,'Consolidated Prem and Adj'!$D:$D,$A19,'Consolidated Prem and Adj'!$G:$G,'Carrier Based Summary'!C$2)
+SUMIFS('Consolidated Prem and Adj'!$I:$I,'Consolidated Prem and Adj'!$D:$D,$A19,'Consolidated Prem and Adj'!$G:$G,'Carrier Based Summary'!C$2)</f>
        <v>0</v>
      </c>
      <c r="D19" s="12">
        <f>SUMIFS('Consolidated Prem and Adj'!$H:$H,'Consolidated Prem and Adj'!$D:$D,$A19,'Consolidated Prem and Adj'!$G:$G,'Carrier Based Summary'!D$2)
+SUMIFS('Consolidated Prem and Adj'!$I:$I,'Consolidated Prem and Adj'!$D:$D,$A19,'Consolidated Prem and Adj'!$G:$G,'Carrier Based Summary'!D$2)</f>
        <v>169.5</v>
      </c>
      <c r="E19" s="12">
        <f>SUMIFS('Consolidated Prem and Adj'!$H:$H,'Consolidated Prem and Adj'!$D:$D,$A19,'Consolidated Prem and Adj'!$G:$G,'Carrier Based Summary'!E$2)
+SUMIFS('Consolidated Prem and Adj'!$I:$I,'Consolidated Prem and Adj'!$D:$D,$A19,'Consolidated Prem and Adj'!$G:$G,'Carrier Based Summary'!E$2)</f>
        <v>17.989999999999998</v>
      </c>
      <c r="F19" s="13">
        <f t="shared" si="0"/>
        <v>765.47</v>
      </c>
    </row>
    <row r="20" spans="1:6" x14ac:dyDescent="0.15">
      <c r="A20" s="1" t="s">
        <v>124</v>
      </c>
      <c r="B20" s="12">
        <f>SUMIFS('Consolidated Prem and Adj'!$H:$H,'Consolidated Prem and Adj'!$D:$D,$A20,'Consolidated Prem and Adj'!$G:$G,'Carrier Based Summary'!B$2)
+SUMIFS('Consolidated Prem and Adj'!$I:$I,'Consolidated Prem and Adj'!$D:$D,$A20,'Consolidated Prem and Adj'!$G:$G,'Carrier Based Summary'!B$2)</f>
        <v>0</v>
      </c>
      <c r="C20" s="12">
        <f>SUMIFS('Consolidated Prem and Adj'!$H:$H,'Consolidated Prem and Adj'!$D:$D,$A20,'Consolidated Prem and Adj'!$G:$G,'Carrier Based Summary'!C$2)
+SUMIFS('Consolidated Prem and Adj'!$I:$I,'Consolidated Prem and Adj'!$D:$D,$A20,'Consolidated Prem and Adj'!$G:$G,'Carrier Based Summary'!C$2)</f>
        <v>0</v>
      </c>
      <c r="D20" s="12">
        <f>SUMIFS('Consolidated Prem and Adj'!$H:$H,'Consolidated Prem and Adj'!$D:$D,$A20,'Consolidated Prem and Adj'!$G:$G,'Carrier Based Summary'!D$2)
+SUMIFS('Consolidated Prem and Adj'!$I:$I,'Consolidated Prem and Adj'!$D:$D,$A20,'Consolidated Prem and Adj'!$G:$G,'Carrier Based Summary'!D$2)</f>
        <v>81.5</v>
      </c>
      <c r="E20" s="12">
        <f>SUMIFS('Consolidated Prem and Adj'!$H:$H,'Consolidated Prem and Adj'!$D:$D,$A20,'Consolidated Prem and Adj'!$G:$G,'Carrier Based Summary'!E$2)
+SUMIFS('Consolidated Prem and Adj'!$I:$I,'Consolidated Prem and Adj'!$D:$D,$A20,'Consolidated Prem and Adj'!$G:$G,'Carrier Based Summary'!E$2)</f>
        <v>6.2200000000000006</v>
      </c>
      <c r="F20" s="13">
        <f t="shared" si="0"/>
        <v>87.72</v>
      </c>
    </row>
    <row r="21" spans="1:6" x14ac:dyDescent="0.15">
      <c r="A21" s="1" t="s">
        <v>159</v>
      </c>
      <c r="B21" s="12">
        <f>SUMIFS('Consolidated Prem and Adj'!$H:$H,'Consolidated Prem and Adj'!$D:$D,$A21,'Consolidated Prem and Adj'!$G:$G,'Carrier Based Summary'!B$2)
+SUMIFS('Consolidated Prem and Adj'!$I:$I,'Consolidated Prem and Adj'!$D:$D,$A21,'Consolidated Prem and Adj'!$G:$G,'Carrier Based Summary'!B$2)</f>
        <v>913.13</v>
      </c>
      <c r="C21" s="12">
        <f>SUMIFS('Consolidated Prem and Adj'!$H:$H,'Consolidated Prem and Adj'!$D:$D,$A21,'Consolidated Prem and Adj'!$G:$G,'Carrier Based Summary'!C$2)
+SUMIFS('Consolidated Prem and Adj'!$I:$I,'Consolidated Prem and Adj'!$D:$D,$A21,'Consolidated Prem and Adj'!$G:$G,'Carrier Based Summary'!C$2)</f>
        <v>0</v>
      </c>
      <c r="D21" s="12">
        <f>SUMIFS('Consolidated Prem and Adj'!$H:$H,'Consolidated Prem and Adj'!$D:$D,$A21,'Consolidated Prem and Adj'!$G:$G,'Carrier Based Summary'!D$2)
+SUMIFS('Consolidated Prem and Adj'!$I:$I,'Consolidated Prem and Adj'!$D:$D,$A21,'Consolidated Prem and Adj'!$G:$G,'Carrier Based Summary'!D$2)</f>
        <v>120</v>
      </c>
      <c r="E21" s="12">
        <f>SUMIFS('Consolidated Prem and Adj'!$H:$H,'Consolidated Prem and Adj'!$D:$D,$A21,'Consolidated Prem and Adj'!$G:$G,'Carrier Based Summary'!E$2)
+SUMIFS('Consolidated Prem and Adj'!$I:$I,'Consolidated Prem and Adj'!$D:$D,$A21,'Consolidated Prem and Adj'!$G:$G,'Carrier Based Summary'!E$2)</f>
        <v>-9.4700000000000006</v>
      </c>
      <c r="F21" s="13">
        <f t="shared" si="0"/>
        <v>1023.6600000000001</v>
      </c>
    </row>
    <row r="22" spans="1:6" x14ac:dyDescent="0.15">
      <c r="A22" s="1" t="s">
        <v>86</v>
      </c>
      <c r="B22" s="12">
        <f>SUMIFS('Consolidated Prem and Adj'!$H:$H,'Consolidated Prem and Adj'!$D:$D,$A22,'Consolidated Prem and Adj'!$G:$G,'Carrier Based Summary'!B$2)
+SUMIFS('Consolidated Prem and Adj'!$I:$I,'Consolidated Prem and Adj'!$D:$D,$A22,'Consolidated Prem and Adj'!$G:$G,'Carrier Based Summary'!B$2)</f>
        <v>0</v>
      </c>
      <c r="C22" s="12">
        <f>SUMIFS('Consolidated Prem and Adj'!$H:$H,'Consolidated Prem and Adj'!$D:$D,$A22,'Consolidated Prem and Adj'!$G:$G,'Carrier Based Summary'!C$2)
+SUMIFS('Consolidated Prem and Adj'!$I:$I,'Consolidated Prem and Adj'!$D:$D,$A22,'Consolidated Prem and Adj'!$G:$G,'Carrier Based Summary'!C$2)</f>
        <v>0</v>
      </c>
      <c r="D22" s="12">
        <f>SUMIFS('Consolidated Prem and Adj'!$H:$H,'Consolidated Prem and Adj'!$D:$D,$A22,'Consolidated Prem and Adj'!$G:$G,'Carrier Based Summary'!D$2)
+SUMIFS('Consolidated Prem and Adj'!$I:$I,'Consolidated Prem and Adj'!$D:$D,$A22,'Consolidated Prem and Adj'!$G:$G,'Carrier Based Summary'!D$2)</f>
        <v>146.5</v>
      </c>
      <c r="E22" s="12">
        <f>SUMIFS('Consolidated Prem and Adj'!$H:$H,'Consolidated Prem and Adj'!$D:$D,$A22,'Consolidated Prem and Adj'!$G:$G,'Carrier Based Summary'!E$2)
+SUMIFS('Consolidated Prem and Adj'!$I:$I,'Consolidated Prem and Adj'!$D:$D,$A22,'Consolidated Prem and Adj'!$G:$G,'Carrier Based Summary'!E$2)</f>
        <v>23.870000000000005</v>
      </c>
      <c r="F22" s="13">
        <f t="shared" si="0"/>
        <v>170.37</v>
      </c>
    </row>
    <row r="23" spans="1:6" x14ac:dyDescent="0.15">
      <c r="A23" s="1" t="s">
        <v>65</v>
      </c>
      <c r="B23" s="12">
        <f>SUMIFS('Consolidated Prem and Adj'!$H:$H,'Consolidated Prem and Adj'!$D:$D,$A23,'Consolidated Prem and Adj'!$G:$G,'Carrier Based Summary'!B$2)
+SUMIFS('Consolidated Prem and Adj'!$I:$I,'Consolidated Prem and Adj'!$D:$D,$A23,'Consolidated Prem and Adj'!$G:$G,'Carrier Based Summary'!B$2)</f>
        <v>0</v>
      </c>
      <c r="C23" s="12">
        <f>SUMIFS('Consolidated Prem and Adj'!$H:$H,'Consolidated Prem and Adj'!$D:$D,$A23,'Consolidated Prem and Adj'!$G:$G,'Carrier Based Summary'!C$2)
+SUMIFS('Consolidated Prem and Adj'!$I:$I,'Consolidated Prem and Adj'!$D:$D,$A23,'Consolidated Prem and Adj'!$G:$G,'Carrier Based Summary'!C$2)</f>
        <v>0</v>
      </c>
      <c r="D23" s="12">
        <f>SUMIFS('Consolidated Prem and Adj'!$H:$H,'Consolidated Prem and Adj'!$D:$D,$A23,'Consolidated Prem and Adj'!$G:$G,'Carrier Based Summary'!D$2)
+SUMIFS('Consolidated Prem and Adj'!$I:$I,'Consolidated Prem and Adj'!$D:$D,$A23,'Consolidated Prem and Adj'!$G:$G,'Carrier Based Summary'!D$2)</f>
        <v>26.5</v>
      </c>
      <c r="E23" s="12">
        <f>SUMIFS('Consolidated Prem and Adj'!$H:$H,'Consolidated Prem and Adj'!$D:$D,$A23,'Consolidated Prem and Adj'!$G:$G,'Carrier Based Summary'!E$2)
+SUMIFS('Consolidated Prem and Adj'!$I:$I,'Consolidated Prem and Adj'!$D:$D,$A23,'Consolidated Prem and Adj'!$G:$G,'Carrier Based Summary'!E$2)</f>
        <v>9.4700000000000006</v>
      </c>
      <c r="F23" s="13">
        <f t="shared" si="0"/>
        <v>35.97</v>
      </c>
    </row>
    <row r="24" spans="1:6" x14ac:dyDescent="0.15">
      <c r="A24" s="1" t="s">
        <v>93</v>
      </c>
      <c r="B24" s="12">
        <f>SUMIFS('Consolidated Prem and Adj'!$H:$H,'Consolidated Prem and Adj'!$D:$D,$A24,'Consolidated Prem and Adj'!$G:$G,'Carrier Based Summary'!B$2)
+SUMIFS('Consolidated Prem and Adj'!$I:$I,'Consolidated Prem and Adj'!$D:$D,$A24,'Consolidated Prem and Adj'!$G:$G,'Carrier Based Summary'!B$2)</f>
        <v>5485.7</v>
      </c>
      <c r="C24" s="12">
        <f>SUMIFS('Consolidated Prem and Adj'!$H:$H,'Consolidated Prem and Adj'!$D:$D,$A24,'Consolidated Prem and Adj'!$G:$G,'Carrier Based Summary'!C$2)
+SUMIFS('Consolidated Prem and Adj'!$I:$I,'Consolidated Prem and Adj'!$D:$D,$A24,'Consolidated Prem and Adj'!$G:$G,'Carrier Based Summary'!C$2)</f>
        <v>0</v>
      </c>
      <c r="D24" s="12">
        <f>SUMIFS('Consolidated Prem and Adj'!$H:$H,'Consolidated Prem and Adj'!$D:$D,$A24,'Consolidated Prem and Adj'!$G:$G,'Carrier Based Summary'!D$2)
+SUMIFS('Consolidated Prem and Adj'!$I:$I,'Consolidated Prem and Adj'!$D:$D,$A24,'Consolidated Prem and Adj'!$G:$G,'Carrier Based Summary'!D$2)</f>
        <v>779.5</v>
      </c>
      <c r="E24" s="12">
        <f>SUMIFS('Consolidated Prem and Adj'!$H:$H,'Consolidated Prem and Adj'!$D:$D,$A24,'Consolidated Prem and Adj'!$G:$G,'Carrier Based Summary'!E$2)
+SUMIFS('Consolidated Prem and Adj'!$I:$I,'Consolidated Prem and Adj'!$D:$D,$A24,'Consolidated Prem and Adj'!$G:$G,'Carrier Based Summary'!E$2)</f>
        <v>241.84000000000003</v>
      </c>
      <c r="F24" s="13">
        <f t="shared" si="0"/>
        <v>6507.04</v>
      </c>
    </row>
    <row r="25" spans="1:6" x14ac:dyDescent="0.15">
      <c r="A25" s="1" t="s">
        <v>106</v>
      </c>
      <c r="B25" s="12">
        <f>SUMIFS('Consolidated Prem and Adj'!$H:$H,'Consolidated Prem and Adj'!$D:$D,$A25,'Consolidated Prem and Adj'!$G:$G,'Carrier Based Summary'!B$2)
+SUMIFS('Consolidated Prem and Adj'!$I:$I,'Consolidated Prem and Adj'!$D:$D,$A25,'Consolidated Prem and Adj'!$G:$G,'Carrier Based Summary'!B$2)</f>
        <v>887.28</v>
      </c>
      <c r="C25" s="12">
        <f>SUMIFS('Consolidated Prem and Adj'!$H:$H,'Consolidated Prem and Adj'!$D:$D,$A25,'Consolidated Prem and Adj'!$G:$G,'Carrier Based Summary'!C$2)
+SUMIFS('Consolidated Prem and Adj'!$I:$I,'Consolidated Prem and Adj'!$D:$D,$A25,'Consolidated Prem and Adj'!$G:$G,'Carrier Based Summary'!C$2)</f>
        <v>0</v>
      </c>
      <c r="D25" s="12">
        <f>SUMIFS('Consolidated Prem and Adj'!$H:$H,'Consolidated Prem and Adj'!$D:$D,$A25,'Consolidated Prem and Adj'!$G:$G,'Carrier Based Summary'!D$2)
+SUMIFS('Consolidated Prem and Adj'!$I:$I,'Consolidated Prem and Adj'!$D:$D,$A25,'Consolidated Prem and Adj'!$G:$G,'Carrier Based Summary'!D$2)</f>
        <v>328</v>
      </c>
      <c r="E25" s="12">
        <f>SUMIFS('Consolidated Prem and Adj'!$H:$H,'Consolidated Prem and Adj'!$D:$D,$A25,'Consolidated Prem and Adj'!$G:$G,'Carrier Based Summary'!E$2)
+SUMIFS('Consolidated Prem and Adj'!$I:$I,'Consolidated Prem and Adj'!$D:$D,$A25,'Consolidated Prem and Adj'!$G:$G,'Carrier Based Summary'!E$2)</f>
        <v>67.63</v>
      </c>
      <c r="F25" s="13">
        <f t="shared" si="0"/>
        <v>1282.9099999999999</v>
      </c>
    </row>
    <row r="26" spans="1:6" x14ac:dyDescent="0.15">
      <c r="A26" s="1" t="s">
        <v>117</v>
      </c>
      <c r="B26" s="12">
        <f>SUMIFS('Consolidated Prem and Adj'!$H:$H,'Consolidated Prem and Adj'!$D:$D,$A26,'Consolidated Prem and Adj'!$G:$G,'Carrier Based Summary'!B$2)
+SUMIFS('Consolidated Prem and Adj'!$I:$I,'Consolidated Prem and Adj'!$D:$D,$A26,'Consolidated Prem and Adj'!$G:$G,'Carrier Based Summary'!B$2)</f>
        <v>1537.04</v>
      </c>
      <c r="C26" s="12">
        <f>SUMIFS('Consolidated Prem and Adj'!$H:$H,'Consolidated Prem and Adj'!$D:$D,$A26,'Consolidated Prem and Adj'!$G:$G,'Carrier Based Summary'!C$2)
+SUMIFS('Consolidated Prem and Adj'!$I:$I,'Consolidated Prem and Adj'!$D:$D,$A26,'Consolidated Prem and Adj'!$G:$G,'Carrier Based Summary'!C$2)</f>
        <v>0</v>
      </c>
      <c r="D26" s="12">
        <f>SUMIFS('Consolidated Prem and Adj'!$H:$H,'Consolidated Prem and Adj'!$D:$D,$A26,'Consolidated Prem and Adj'!$G:$G,'Carrier Based Summary'!D$2)
+SUMIFS('Consolidated Prem and Adj'!$I:$I,'Consolidated Prem and Adj'!$D:$D,$A26,'Consolidated Prem and Adj'!$G:$G,'Carrier Based Summary'!D$2)</f>
        <v>76</v>
      </c>
      <c r="E26" s="12">
        <f>SUMIFS('Consolidated Prem and Adj'!$H:$H,'Consolidated Prem and Adj'!$D:$D,$A26,'Consolidated Prem and Adj'!$G:$G,'Carrier Based Summary'!E$2)
+SUMIFS('Consolidated Prem and Adj'!$I:$I,'Consolidated Prem and Adj'!$D:$D,$A26,'Consolidated Prem and Adj'!$G:$G,'Carrier Based Summary'!E$2)</f>
        <v>60.22</v>
      </c>
      <c r="F26" s="13">
        <f t="shared" si="0"/>
        <v>1673.26</v>
      </c>
    </row>
    <row r="27" spans="1:6" x14ac:dyDescent="0.15">
      <c r="A27" s="1" t="s">
        <v>180</v>
      </c>
      <c r="B27" s="12">
        <f>SUMIFS('Cover Page'!$D:$D,'Cover Page'!$A:$A,'Carrier Based Summary'!B2)
+SUMIFS('Cover Page'!$D:$D,'Cover Page'!$G:$G,'Carrier Based Summary'!B2)
+SUMIFS('Cover Page'!$B:$B,'Cover Page'!$F:$F,"NO, EMPLOYEE DETAIL NOT AVAILABLE",'Cover Page'!$A:$A,'Carrier Based Summary'!B2)
+SUMIFS('Cover Page'!$B:$B,'Cover Page'!$F:$F,"NO, EMPLOYEE DETAIL NOT AVAILABLE",'Cover Page'!$G:$G,'Carrier Based Summary'!B2)
+SUMIFS('Cover Page'!$C:$C,'Cover Page'!$F:$F,"NO, EMPLOYEE DETAIL NOT AVAILABLE",'Cover Page'!$A:$A,'Carrier Based Summary'!B2)
+SUMIFS('Cover Page'!$C:$C,'Cover Page'!$F:$F,"NO, EMPLOYEE DETAIL NOT AVAILABLE",'Cover Page'!$G:$G,'Carrier Based Summary'!B2)</f>
        <v>0</v>
      </c>
      <c r="C27" s="12">
        <f>SUMIFS('Cover Page'!$D:$D,'Cover Page'!$A:$A,'Carrier Based Summary'!C2)
+SUMIFS('Cover Page'!$D:$D,'Cover Page'!$G:$G,'Carrier Based Summary'!C2)
+SUMIFS('Cover Page'!$B:$B,'Cover Page'!$F:$F,"NO, EMPLOYEE DETAIL NOT AVAILABLE",'Cover Page'!$A:$A,'Carrier Based Summary'!C2)
+SUMIFS('Cover Page'!$B:$B,'Cover Page'!$F:$F,"NO, EMPLOYEE DETAIL NOT AVAILABLE",'Cover Page'!$G:$G,'Carrier Based Summary'!C2)
+SUMIFS('Cover Page'!$C:$C,'Cover Page'!$F:$F,"NO, EMPLOYEE DETAIL NOT AVAILABLE",'Cover Page'!$A:$A,'Carrier Based Summary'!C2)
+SUMIFS('Cover Page'!$C:$C,'Cover Page'!$F:$F,"NO, EMPLOYEE DETAIL NOT AVAILABLE",'Cover Page'!$G:$G,'Carrier Based Summary'!C2)</f>
        <v>0</v>
      </c>
      <c r="D27" s="12">
        <f>SUMIFS('Cover Page'!$D:$D,'Cover Page'!$A:$A,'Carrier Based Summary'!D2)
+SUMIFS('Cover Page'!$D:$D,'Cover Page'!$G:$G,'Carrier Based Summary'!D2)
+SUMIFS('Cover Page'!$B:$B,'Cover Page'!$F:$F,"NO, EMPLOYEE DETAIL NOT AVAILABLE",'Cover Page'!$A:$A,'Carrier Based Summary'!D2)
+SUMIFS('Cover Page'!$B:$B,'Cover Page'!$F:$F,"NO, EMPLOYEE DETAIL NOT AVAILABLE",'Cover Page'!$G:$G,'Carrier Based Summary'!D2)
+SUMIFS('Cover Page'!$C:$C,'Cover Page'!$F:$F,"NO, EMPLOYEE DETAIL NOT AVAILABLE",'Cover Page'!$A:$A,'Carrier Based Summary'!D2)
+SUMIFS('Cover Page'!$C:$C,'Cover Page'!$F:$F,"NO, EMPLOYEE DETAIL NOT AVAILABLE",'Cover Page'!$G:$G,'Carrier Based Summary'!D2)</f>
        <v>0</v>
      </c>
      <c r="E27" s="12">
        <f>SUMIFS('Cover Page'!$D:$D,'Cover Page'!$A:$A,'Carrier Based Summary'!E2)
+SUMIFS('Cover Page'!$D:$D,'Cover Page'!$G:$G,'Carrier Based Summary'!E2)
+SUMIFS('Cover Page'!$B:$B,'Cover Page'!$F:$F,"NO, EMPLOYEE DETAIL NOT AVAILABLE",'Cover Page'!$A:$A,'Carrier Based Summary'!E2)
+SUMIFS('Cover Page'!$B:$B,'Cover Page'!$F:$F,"NO, EMPLOYEE DETAIL NOT AVAILABLE",'Cover Page'!$G:$G,'Carrier Based Summary'!E2)
+SUMIFS('Cover Page'!$C:$C,'Cover Page'!$F:$F,"NO, EMPLOYEE DETAIL NOT AVAILABLE",'Cover Page'!$A:$A,'Carrier Based Summary'!E2)
+SUMIFS('Cover Page'!$C:$C,'Cover Page'!$F:$F,"NO, EMPLOYEE DETAIL NOT AVAILABLE",'Cover Page'!$G:$G,'Carrier Based Summary'!E2)</f>
        <v>0</v>
      </c>
      <c r="F27" s="13">
        <f t="shared" si="0"/>
        <v>0</v>
      </c>
    </row>
    <row r="28" spans="1:6" x14ac:dyDescent="0.15">
      <c r="A28" s="1" t="s">
        <v>181</v>
      </c>
      <c r="B28" s="12">
        <f>SUMIFS('Consolidated Prem and Adj'!$H:$H,'Consolidated Prem and Adj'!$D:$D,"",'Consolidated Prem and Adj'!$G:$G,'Carrier Based Summary'!B$2)
+SUMIFS('Consolidated Prem and Adj'!$I:$I,'Consolidated Prem and Adj'!$D:$D,"",'Consolidated Prem and Adj'!$G:$G,'Carrier Based Summary'!B$2)
+SUMIFS('Consolidated Prem and Adj'!$H:$H,'Consolidated Prem and Adj'!$D:$D,"*N/A*",'Consolidated Prem and Adj'!$G:$G,'Carrier Based Summary'!B$2)
+SUMIFS('Consolidated Prem and Adj'!$I:$I,'Consolidated Prem and Adj'!$D:$D,"*N/A*",'Consolidated Prem and Adj'!$G:$G,'Carrier Based Summary'!B$2)</f>
        <v>0</v>
      </c>
      <c r="C28" s="12">
        <f>SUMIFS('Consolidated Prem and Adj'!$H:$H,'Consolidated Prem and Adj'!$D:$D,"",'Consolidated Prem and Adj'!$G:$G,'Carrier Based Summary'!C$2)
+SUMIFS('Consolidated Prem and Adj'!$I:$I,'Consolidated Prem and Adj'!$D:$D,"",'Consolidated Prem and Adj'!$G:$G,'Carrier Based Summary'!C$2)
+SUMIFS('Consolidated Prem and Adj'!$H:$H,'Consolidated Prem and Adj'!$D:$D,"*N/A*",'Consolidated Prem and Adj'!$G:$G,'Carrier Based Summary'!C$2)
+SUMIFS('Consolidated Prem and Adj'!$I:$I,'Consolidated Prem and Adj'!$D:$D,"*N/A*",'Consolidated Prem and Adj'!$G:$G,'Carrier Based Summary'!C$2)</f>
        <v>0</v>
      </c>
      <c r="D28" s="12">
        <f>SUMIFS('Consolidated Prem and Adj'!$H:$H,'Consolidated Prem and Adj'!$D:$D,"",'Consolidated Prem and Adj'!$G:$G,'Carrier Based Summary'!D$2)
+SUMIFS('Consolidated Prem and Adj'!$I:$I,'Consolidated Prem and Adj'!$D:$D,"",'Consolidated Prem and Adj'!$G:$G,'Carrier Based Summary'!D$2)
+SUMIFS('Consolidated Prem and Adj'!$H:$H,'Consolidated Prem and Adj'!$D:$D,"*N/A*",'Consolidated Prem and Adj'!$G:$G,'Carrier Based Summary'!D$2)
+SUMIFS('Consolidated Prem and Adj'!$I:$I,'Consolidated Prem and Adj'!$D:$D,"*N/A*",'Consolidated Prem and Adj'!$G:$G,'Carrier Based Summary'!D$2)</f>
        <v>0</v>
      </c>
      <c r="E28" s="12">
        <f>SUMIFS('Consolidated Prem and Adj'!$H:$H,'Consolidated Prem and Adj'!$D:$D,"",'Consolidated Prem and Adj'!$G:$G,'Carrier Based Summary'!E$2)
+SUMIFS('Consolidated Prem and Adj'!$I:$I,'Consolidated Prem and Adj'!$D:$D,"",'Consolidated Prem and Adj'!$G:$G,'Carrier Based Summary'!E$2)
+SUMIFS('Consolidated Prem and Adj'!$H:$H,'Consolidated Prem and Adj'!$D:$D,"*N/A*",'Consolidated Prem and Adj'!$G:$G,'Carrier Based Summary'!E$2)
+SUMIFS('Consolidated Prem and Adj'!$I:$I,'Consolidated Prem and Adj'!$D:$D,"*N/A*",'Consolidated Prem and Adj'!$G:$G,'Carrier Based Summary'!E$2)</f>
        <v>0</v>
      </c>
      <c r="F28" s="13">
        <f t="shared" si="0"/>
        <v>0</v>
      </c>
    </row>
    <row r="29" spans="1:6" x14ac:dyDescent="0.15">
      <c r="A29" s="14" t="s">
        <v>182</v>
      </c>
      <c r="B29" s="15">
        <f>SUM(B3:B28)</f>
        <v>17965.399999999998</v>
      </c>
      <c r="C29" s="15">
        <f>SUM(C3:C28)</f>
        <v>1661.32</v>
      </c>
      <c r="D29" s="15">
        <f>SUM(D3:D28)</f>
        <v>4690</v>
      </c>
      <c r="E29" s="15">
        <f>SUM(E3:E28)</f>
        <v>1082.06</v>
      </c>
      <c r="F29" s="15">
        <f>SUM(F3:F28)</f>
        <v>25398.779999999995</v>
      </c>
    </row>
  </sheetData>
  <autoFilter ref="A2:F2" xr:uid="{00000000-0009-0000-0000-000004000000}"/>
  <mergeCells count="1">
    <mergeCell ref="B1:E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35A9ABC02C743AB90424805C90E56" ma:contentTypeVersion="18" ma:contentTypeDescription="Create a new document." ma:contentTypeScope="" ma:versionID="1dbcc96c39dd5341d922d5bbc4738623">
  <xsd:schema xmlns:xsd="http://www.w3.org/2001/XMLSchema" xmlns:xs="http://www.w3.org/2001/XMLSchema" xmlns:p="http://schemas.microsoft.com/office/2006/metadata/properties" xmlns:ns2="dfbc6624-4955-4075-834c-dc6b525d7cfb" xmlns:ns3="234ef62a-be79-4659-9283-886917d3c73d" targetNamespace="http://schemas.microsoft.com/office/2006/metadata/properties" ma:root="true" ma:fieldsID="24feb785723c7f3741af35e9c63a8cad" ns2:_="" ns3:_="">
    <xsd:import namespace="dfbc6624-4955-4075-834c-dc6b525d7cfb"/>
    <xsd:import namespace="234ef62a-be79-4659-9283-886917d3c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c6624-4955-4075-834c-dc6b525d7c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db5fd9-2f51-46f2-aa71-b098377fd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ef62a-be79-4659-9283-886917d3c73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a57b0cd-e2f5-41d6-a3e5-d8170b51f050}" ma:internalName="TaxCatchAll" ma:showField="CatchAllData" ma:web="234ef62a-be79-4659-9283-886917d3c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bc6624-4955-4075-834c-dc6b525d7cfb">
      <Terms xmlns="http://schemas.microsoft.com/office/infopath/2007/PartnerControls"/>
    </lcf76f155ced4ddcb4097134ff3c332f>
    <TaxCatchAll xmlns="234ef62a-be79-4659-9283-886917d3c73d" xsi:nil="true"/>
  </documentManagement>
</p:properties>
</file>

<file path=customXml/itemProps1.xml><?xml version="1.0" encoding="utf-8"?>
<ds:datastoreItem xmlns:ds="http://schemas.openxmlformats.org/officeDocument/2006/customXml" ds:itemID="{8AA5E74E-F397-4E74-82A9-A1A98D227941}"/>
</file>

<file path=customXml/itemProps2.xml><?xml version="1.0" encoding="utf-8"?>
<ds:datastoreItem xmlns:ds="http://schemas.openxmlformats.org/officeDocument/2006/customXml" ds:itemID="{67449B9E-EA51-4F49-AC43-113D26AE568B}"/>
</file>

<file path=customXml/itemProps3.xml><?xml version="1.0" encoding="utf-8"?>
<ds:datastoreItem xmlns:ds="http://schemas.openxmlformats.org/officeDocument/2006/customXml" ds:itemID="{E257F879-70AF-4693-B865-41EC9286B8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Consolidated Prem and Adj</vt:lpstr>
      <vt:lpstr>Employee Based Summary</vt:lpstr>
      <vt:lpstr>Benefit Based Summary</vt:lpstr>
      <vt:lpstr>Carrier Based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Kelly Winters</cp:lastModifiedBy>
  <dcterms:modified xsi:type="dcterms:W3CDTF">2025-09-12T15:59:10Z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0x01010076C35A9ABC02C743AB90424805C90E56</vt:lpwstr>
  </property>
</Properties>
</file>